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729"/>
  <workbookPr showInkAnnotation="0" autoCompressPictures="0"/>
  <bookViews>
    <workbookView xWindow="0" yWindow="0" windowWidth="25600" windowHeight="14780" tabRatio="978"/>
  </bookViews>
  <sheets>
    <sheet name="ExD 3a" sheetId="1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83" i="11" l="1"/>
  <c r="Q83" i="11"/>
  <c r="I102" i="11"/>
  <c r="P84" i="11"/>
  <c r="Q84" i="11"/>
  <c r="I103" i="11"/>
  <c r="P85" i="11"/>
  <c r="I104" i="11"/>
  <c r="P86" i="11"/>
  <c r="I105" i="11"/>
  <c r="P87" i="11"/>
  <c r="Q87" i="11"/>
  <c r="R87" i="11"/>
  <c r="I106" i="11"/>
  <c r="P88" i="11"/>
  <c r="Q88" i="11"/>
  <c r="R88" i="11"/>
  <c r="I107" i="11"/>
  <c r="P89" i="11"/>
  <c r="Q89" i="11"/>
  <c r="R89" i="11"/>
  <c r="I108" i="11"/>
  <c r="P90" i="11"/>
  <c r="Q90" i="11"/>
  <c r="R90" i="11"/>
  <c r="I109" i="11"/>
  <c r="P91" i="11"/>
  <c r="Q91" i="11"/>
  <c r="R91" i="11"/>
  <c r="I110" i="11"/>
  <c r="P92" i="11"/>
  <c r="Q92" i="11"/>
  <c r="R92" i="11"/>
  <c r="I111" i="11"/>
  <c r="P93" i="11"/>
  <c r="Q93" i="11"/>
  <c r="R93" i="11"/>
  <c r="I112" i="11"/>
  <c r="P94" i="11"/>
  <c r="Q94" i="11"/>
  <c r="R94" i="11"/>
  <c r="I113" i="11"/>
  <c r="P95" i="11"/>
  <c r="Q95" i="11"/>
  <c r="R95" i="11"/>
  <c r="I114" i="11"/>
  <c r="P96" i="11"/>
  <c r="Q96" i="11"/>
  <c r="R96" i="11"/>
  <c r="I115" i="11"/>
  <c r="P97" i="11"/>
  <c r="Q97" i="11"/>
  <c r="R97" i="11"/>
  <c r="I116" i="11"/>
  <c r="P98" i="11"/>
  <c r="Q98" i="11"/>
  <c r="R98" i="11"/>
  <c r="I117" i="11"/>
  <c r="I120" i="11"/>
  <c r="M83" i="11"/>
  <c r="N83" i="11"/>
  <c r="O83" i="11"/>
  <c r="H102" i="11"/>
  <c r="M84" i="11"/>
  <c r="N84" i="11"/>
  <c r="O84" i="11"/>
  <c r="H103" i="11"/>
  <c r="M85" i="11"/>
  <c r="N85" i="11"/>
  <c r="O85" i="11"/>
  <c r="H104" i="11"/>
  <c r="M86" i="11"/>
  <c r="N86" i="11"/>
  <c r="O86" i="11"/>
  <c r="H105" i="11"/>
  <c r="M87" i="11"/>
  <c r="N87" i="11"/>
  <c r="O87" i="11"/>
  <c r="H106" i="11"/>
  <c r="M88" i="11"/>
  <c r="N88" i="11"/>
  <c r="O88" i="11"/>
  <c r="H107" i="11"/>
  <c r="M89" i="11"/>
  <c r="N89" i="11"/>
  <c r="O89" i="11"/>
  <c r="H108" i="11"/>
  <c r="M90" i="11"/>
  <c r="N90" i="11"/>
  <c r="O90" i="11"/>
  <c r="H109" i="11"/>
  <c r="M91" i="11"/>
  <c r="N91" i="11"/>
  <c r="O91" i="11"/>
  <c r="H110" i="11"/>
  <c r="M92" i="11"/>
  <c r="N92" i="11"/>
  <c r="O92" i="11"/>
  <c r="H111" i="11"/>
  <c r="M93" i="11"/>
  <c r="N93" i="11"/>
  <c r="O93" i="11"/>
  <c r="H112" i="11"/>
  <c r="M94" i="11"/>
  <c r="N94" i="11"/>
  <c r="O94" i="11"/>
  <c r="H113" i="11"/>
  <c r="N95" i="11"/>
  <c r="O95" i="11"/>
  <c r="H114" i="11"/>
  <c r="M96" i="11"/>
  <c r="N96" i="11"/>
  <c r="O96" i="11"/>
  <c r="H115" i="11"/>
  <c r="M97" i="11"/>
  <c r="N97" i="11"/>
  <c r="O97" i="11"/>
  <c r="H116" i="11"/>
  <c r="M98" i="11"/>
  <c r="N98" i="11"/>
  <c r="O98" i="11"/>
  <c r="H117" i="11"/>
  <c r="H120" i="11"/>
  <c r="J83" i="11"/>
  <c r="K83" i="11"/>
  <c r="L83" i="11"/>
  <c r="G102" i="11"/>
  <c r="J84" i="11"/>
  <c r="K84" i="11"/>
  <c r="L84" i="11"/>
  <c r="G103" i="11"/>
  <c r="J85" i="11"/>
  <c r="K85" i="11"/>
  <c r="L85" i="11"/>
  <c r="G104" i="11"/>
  <c r="J86" i="11"/>
  <c r="K86" i="11"/>
  <c r="L86" i="11"/>
  <c r="G105" i="11"/>
  <c r="J87" i="11"/>
  <c r="K87" i="11"/>
  <c r="L87" i="11"/>
  <c r="G106" i="11"/>
  <c r="J88" i="11"/>
  <c r="K88" i="11"/>
  <c r="L88" i="11"/>
  <c r="G107" i="11"/>
  <c r="J89" i="11"/>
  <c r="K89" i="11"/>
  <c r="L89" i="11"/>
  <c r="G108" i="11"/>
  <c r="J90" i="11"/>
  <c r="K90" i="11"/>
  <c r="L90" i="11"/>
  <c r="G109" i="11"/>
  <c r="J91" i="11"/>
  <c r="K91" i="11"/>
  <c r="L91" i="11"/>
  <c r="G110" i="11"/>
  <c r="J92" i="11"/>
  <c r="K92" i="11"/>
  <c r="L92" i="11"/>
  <c r="G111" i="11"/>
  <c r="J93" i="11"/>
  <c r="K93" i="11"/>
  <c r="L93" i="11"/>
  <c r="G112" i="11"/>
  <c r="J94" i="11"/>
  <c r="K94" i="11"/>
  <c r="L94" i="11"/>
  <c r="G113" i="11"/>
  <c r="J95" i="11"/>
  <c r="K95" i="11"/>
  <c r="L95" i="11"/>
  <c r="G114" i="11"/>
  <c r="J96" i="11"/>
  <c r="K96" i="11"/>
  <c r="L96" i="11"/>
  <c r="G115" i="11"/>
  <c r="J97" i="11"/>
  <c r="K97" i="11"/>
  <c r="L97" i="11"/>
  <c r="G116" i="11"/>
  <c r="J98" i="11"/>
  <c r="K98" i="11"/>
  <c r="L98" i="11"/>
  <c r="G117" i="11"/>
  <c r="G120" i="11"/>
  <c r="G83" i="11"/>
  <c r="H83" i="11"/>
  <c r="I83" i="11"/>
  <c r="F102" i="11"/>
  <c r="G84" i="11"/>
  <c r="H84" i="11"/>
  <c r="I84" i="11"/>
  <c r="F103" i="11"/>
  <c r="G85" i="11"/>
  <c r="H85" i="11"/>
  <c r="I85" i="11"/>
  <c r="F104" i="11"/>
  <c r="G86" i="11"/>
  <c r="H86" i="11"/>
  <c r="I86" i="11"/>
  <c r="F105" i="11"/>
  <c r="G87" i="11"/>
  <c r="H87" i="11"/>
  <c r="I87" i="11"/>
  <c r="F106" i="11"/>
  <c r="G88" i="11"/>
  <c r="H88" i="11"/>
  <c r="I88" i="11"/>
  <c r="F107" i="11"/>
  <c r="G89" i="11"/>
  <c r="H89" i="11"/>
  <c r="I89" i="11"/>
  <c r="F108" i="11"/>
  <c r="G90" i="11"/>
  <c r="H90" i="11"/>
  <c r="I90" i="11"/>
  <c r="F109" i="11"/>
  <c r="G91" i="11"/>
  <c r="H91" i="11"/>
  <c r="I91" i="11"/>
  <c r="F110" i="11"/>
  <c r="G92" i="11"/>
  <c r="H92" i="11"/>
  <c r="I92" i="11"/>
  <c r="F111" i="11"/>
  <c r="G93" i="11"/>
  <c r="H93" i="11"/>
  <c r="I93" i="11"/>
  <c r="F112" i="11"/>
  <c r="G94" i="11"/>
  <c r="H94" i="11"/>
  <c r="I94" i="11"/>
  <c r="F113" i="11"/>
  <c r="G95" i="11"/>
  <c r="H95" i="11"/>
  <c r="I95" i="11"/>
  <c r="F114" i="11"/>
  <c r="G96" i="11"/>
  <c r="H96" i="11"/>
  <c r="I96" i="11"/>
  <c r="F115" i="11"/>
  <c r="G97" i="11"/>
  <c r="H97" i="11"/>
  <c r="I97" i="11"/>
  <c r="F116" i="11"/>
  <c r="G98" i="11"/>
  <c r="H98" i="11"/>
  <c r="I98" i="11"/>
  <c r="F117" i="11"/>
  <c r="F120" i="11"/>
  <c r="E83" i="11"/>
  <c r="F83" i="11"/>
  <c r="E102" i="11"/>
  <c r="E84" i="11"/>
  <c r="F84" i="11"/>
  <c r="E103" i="11"/>
  <c r="E85" i="11"/>
  <c r="F85" i="11"/>
  <c r="E104" i="11"/>
  <c r="E86" i="11"/>
  <c r="F86" i="11"/>
  <c r="E105" i="11"/>
  <c r="E87" i="11"/>
  <c r="F87" i="11"/>
  <c r="E106" i="11"/>
  <c r="E88" i="11"/>
  <c r="F88" i="11"/>
  <c r="E107" i="11"/>
  <c r="E89" i="11"/>
  <c r="F89" i="11"/>
  <c r="E108" i="11"/>
  <c r="E90" i="11"/>
  <c r="F90" i="11"/>
  <c r="E109" i="11"/>
  <c r="E91" i="11"/>
  <c r="F91" i="11"/>
  <c r="E110" i="11"/>
  <c r="E92" i="11"/>
  <c r="F92" i="11"/>
  <c r="E111" i="11"/>
  <c r="E93" i="11"/>
  <c r="F93" i="11"/>
  <c r="E112" i="11"/>
  <c r="E94" i="11"/>
  <c r="F94" i="11"/>
  <c r="E113" i="11"/>
  <c r="E95" i="11"/>
  <c r="F95" i="11"/>
  <c r="E114" i="11"/>
  <c r="E96" i="11"/>
  <c r="F96" i="11"/>
  <c r="E115" i="11"/>
  <c r="E97" i="11"/>
  <c r="F97" i="11"/>
  <c r="E116" i="11"/>
  <c r="E98" i="11"/>
  <c r="F98" i="11"/>
  <c r="E117" i="11"/>
  <c r="E120" i="11"/>
  <c r="D83" i="11"/>
  <c r="D102" i="11"/>
  <c r="D84" i="11"/>
  <c r="D103" i="11"/>
  <c r="D85" i="11"/>
  <c r="D104" i="11"/>
  <c r="D86" i="11"/>
  <c r="D105" i="11"/>
  <c r="D87" i="11"/>
  <c r="D106" i="11"/>
  <c r="D88" i="11"/>
  <c r="D107" i="11"/>
  <c r="D89" i="11"/>
  <c r="D108" i="11"/>
  <c r="D90" i="11"/>
  <c r="D109" i="11"/>
  <c r="D91" i="11"/>
  <c r="D110" i="11"/>
  <c r="D92" i="11"/>
  <c r="D111" i="11"/>
  <c r="D93" i="11"/>
  <c r="D112" i="11"/>
  <c r="D94" i="11"/>
  <c r="D113" i="11"/>
  <c r="D95" i="11"/>
  <c r="D114" i="11"/>
  <c r="D96" i="11"/>
  <c r="D115" i="11"/>
  <c r="D97" i="11"/>
  <c r="D116" i="11"/>
  <c r="D98" i="11"/>
  <c r="D117" i="11"/>
  <c r="D120" i="11"/>
  <c r="I119" i="11"/>
  <c r="H119" i="11"/>
  <c r="G119" i="11"/>
  <c r="F119" i="11"/>
  <c r="E119" i="11"/>
  <c r="D119" i="11"/>
  <c r="P24" i="11"/>
  <c r="Q24" i="11"/>
  <c r="R24" i="11"/>
  <c r="I41" i="11"/>
  <c r="P25" i="11"/>
  <c r="Q25" i="11"/>
  <c r="R25" i="11"/>
  <c r="I42" i="11"/>
  <c r="P28" i="11"/>
  <c r="Q28" i="11"/>
  <c r="I45" i="11"/>
  <c r="P29" i="11"/>
  <c r="Q29" i="11"/>
  <c r="I46" i="11"/>
  <c r="P34" i="11"/>
  <c r="Q34" i="11"/>
  <c r="I51" i="11"/>
  <c r="P35" i="11"/>
  <c r="Q35" i="11"/>
  <c r="I52" i="11"/>
  <c r="P36" i="11"/>
  <c r="Q36" i="11"/>
  <c r="R36" i="11"/>
  <c r="I53" i="11"/>
  <c r="I56" i="11"/>
  <c r="M24" i="11"/>
  <c r="N24" i="11"/>
  <c r="O24" i="11"/>
  <c r="H41" i="11"/>
  <c r="M25" i="11"/>
  <c r="N25" i="11"/>
  <c r="O25" i="11"/>
  <c r="H42" i="11"/>
  <c r="M26" i="11"/>
  <c r="H43" i="11"/>
  <c r="M27" i="11"/>
  <c r="H44" i="11"/>
  <c r="M28" i="11"/>
  <c r="N28" i="11"/>
  <c r="O28" i="11"/>
  <c r="H45" i="11"/>
  <c r="M29" i="11"/>
  <c r="N29" i="11"/>
  <c r="O29" i="11"/>
  <c r="H46" i="11"/>
  <c r="M32" i="11"/>
  <c r="N32" i="11"/>
  <c r="O32" i="11"/>
  <c r="H49" i="11"/>
  <c r="M33" i="11"/>
  <c r="N33" i="11"/>
  <c r="O33" i="11"/>
  <c r="H50" i="11"/>
  <c r="M34" i="11"/>
  <c r="N34" i="11"/>
  <c r="O34" i="11"/>
  <c r="H51" i="11"/>
  <c r="M35" i="11"/>
  <c r="N35" i="11"/>
  <c r="O35" i="11"/>
  <c r="H52" i="11"/>
  <c r="M36" i="11"/>
  <c r="N36" i="11"/>
  <c r="O36" i="11"/>
  <c r="H53" i="11"/>
  <c r="M37" i="11"/>
  <c r="N37" i="11"/>
  <c r="H54" i="11"/>
  <c r="H56" i="11"/>
  <c r="J24" i="11"/>
  <c r="K24" i="11"/>
  <c r="L24" i="11"/>
  <c r="G41" i="11"/>
  <c r="J25" i="11"/>
  <c r="K25" i="11"/>
  <c r="L25" i="11"/>
  <c r="G42" i="11"/>
  <c r="J26" i="11"/>
  <c r="K26" i="11"/>
  <c r="L26" i="11"/>
  <c r="G43" i="11"/>
  <c r="J27" i="11"/>
  <c r="K27" i="11"/>
  <c r="L27" i="11"/>
  <c r="G44" i="11"/>
  <c r="J28" i="11"/>
  <c r="K28" i="11"/>
  <c r="L28" i="11"/>
  <c r="G45" i="11"/>
  <c r="J29" i="11"/>
  <c r="K29" i="11"/>
  <c r="L29" i="11"/>
  <c r="G46" i="11"/>
  <c r="J30" i="11"/>
  <c r="K30" i="11"/>
  <c r="G47" i="11"/>
  <c r="J31" i="11"/>
  <c r="K31" i="11"/>
  <c r="G48" i="11"/>
  <c r="J32" i="11"/>
  <c r="K32" i="11"/>
  <c r="L32" i="11"/>
  <c r="G49" i="11"/>
  <c r="J33" i="11"/>
  <c r="K33" i="11"/>
  <c r="L33" i="11"/>
  <c r="G50" i="11"/>
  <c r="J34" i="11"/>
  <c r="K34" i="11"/>
  <c r="L34" i="11"/>
  <c r="G51" i="11"/>
  <c r="J35" i="11"/>
  <c r="K35" i="11"/>
  <c r="L35" i="11"/>
  <c r="G52" i="11"/>
  <c r="J36" i="11"/>
  <c r="K36" i="11"/>
  <c r="L36" i="11"/>
  <c r="G53" i="11"/>
  <c r="J37" i="11"/>
  <c r="K37" i="11"/>
  <c r="L37" i="11"/>
  <c r="G54" i="11"/>
  <c r="G56" i="11"/>
  <c r="G24" i="11"/>
  <c r="H24" i="11"/>
  <c r="I24" i="11"/>
  <c r="F41" i="11"/>
  <c r="G25" i="11"/>
  <c r="H25" i="11"/>
  <c r="I25" i="11"/>
  <c r="F42" i="11"/>
  <c r="G26" i="11"/>
  <c r="H26" i="11"/>
  <c r="I26" i="11"/>
  <c r="F43" i="11"/>
  <c r="G27" i="11"/>
  <c r="H27" i="11"/>
  <c r="I27" i="11"/>
  <c r="F44" i="11"/>
  <c r="G28" i="11"/>
  <c r="H28" i="11"/>
  <c r="I28" i="11"/>
  <c r="F45" i="11"/>
  <c r="G29" i="11"/>
  <c r="H29" i="11"/>
  <c r="I29" i="11"/>
  <c r="F46" i="11"/>
  <c r="G30" i="11"/>
  <c r="H30" i="11"/>
  <c r="I30" i="11"/>
  <c r="F47" i="11"/>
  <c r="G31" i="11"/>
  <c r="H31" i="11"/>
  <c r="I31" i="11"/>
  <c r="F48" i="11"/>
  <c r="G32" i="11"/>
  <c r="H32" i="11"/>
  <c r="I32" i="11"/>
  <c r="F49" i="11"/>
  <c r="G33" i="11"/>
  <c r="H33" i="11"/>
  <c r="I33" i="11"/>
  <c r="F50" i="11"/>
  <c r="G34" i="11"/>
  <c r="H34" i="11"/>
  <c r="I34" i="11"/>
  <c r="F51" i="11"/>
  <c r="G35" i="11"/>
  <c r="H35" i="11"/>
  <c r="I35" i="11"/>
  <c r="F52" i="11"/>
  <c r="G36" i="11"/>
  <c r="H36" i="11"/>
  <c r="I36" i="11"/>
  <c r="F53" i="11"/>
  <c r="G37" i="11"/>
  <c r="H37" i="11"/>
  <c r="I37" i="11"/>
  <c r="F54" i="11"/>
  <c r="F56" i="11"/>
  <c r="E24" i="11"/>
  <c r="F24" i="11"/>
  <c r="E41" i="11"/>
  <c r="E25" i="11"/>
  <c r="F25" i="11"/>
  <c r="E42" i="11"/>
  <c r="E26" i="11"/>
  <c r="F26" i="11"/>
  <c r="E43" i="11"/>
  <c r="E27" i="11"/>
  <c r="F27" i="11"/>
  <c r="E44" i="11"/>
  <c r="E28" i="11"/>
  <c r="F28" i="11"/>
  <c r="E45" i="11"/>
  <c r="E29" i="11"/>
  <c r="F29" i="11"/>
  <c r="E46" i="11"/>
  <c r="E30" i="11"/>
  <c r="F30" i="11"/>
  <c r="E47" i="11"/>
  <c r="E31" i="11"/>
  <c r="F31" i="11"/>
  <c r="E48" i="11"/>
  <c r="E32" i="11"/>
  <c r="F32" i="11"/>
  <c r="E49" i="11"/>
  <c r="E33" i="11"/>
  <c r="F33" i="11"/>
  <c r="E50" i="11"/>
  <c r="E34" i="11"/>
  <c r="F34" i="11"/>
  <c r="E51" i="11"/>
  <c r="E35" i="11"/>
  <c r="F35" i="11"/>
  <c r="E52" i="11"/>
  <c r="E36" i="11"/>
  <c r="F36" i="11"/>
  <c r="E53" i="11"/>
  <c r="E37" i="11"/>
  <c r="F37" i="11"/>
  <c r="E54" i="11"/>
  <c r="E56" i="11"/>
  <c r="D24" i="11"/>
  <c r="D41" i="11"/>
  <c r="D25" i="11"/>
  <c r="D42" i="11"/>
  <c r="D26" i="11"/>
  <c r="D43" i="11"/>
  <c r="D27" i="11"/>
  <c r="D44" i="11"/>
  <c r="D28" i="11"/>
  <c r="D45" i="11"/>
  <c r="D29" i="11"/>
  <c r="D46" i="11"/>
  <c r="D30" i="11"/>
  <c r="D47" i="11"/>
  <c r="D31" i="11"/>
  <c r="D48" i="11"/>
  <c r="D32" i="11"/>
  <c r="D49" i="11"/>
  <c r="D33" i="11"/>
  <c r="D50" i="11"/>
  <c r="D34" i="11"/>
  <c r="D51" i="11"/>
  <c r="D35" i="11"/>
  <c r="D52" i="11"/>
  <c r="D36" i="11"/>
  <c r="D53" i="11"/>
  <c r="D37" i="11"/>
  <c r="D54" i="11"/>
  <c r="D56" i="11"/>
  <c r="I55" i="11"/>
  <c r="H55" i="11"/>
  <c r="G55" i="11"/>
  <c r="F55" i="11"/>
  <c r="E55" i="11"/>
  <c r="D55" i="11"/>
</calcChain>
</file>

<file path=xl/sharedStrings.xml><?xml version="1.0" encoding="utf-8"?>
<sst xmlns="http://schemas.openxmlformats.org/spreadsheetml/2006/main" count="172" uniqueCount="24">
  <si>
    <t>ID</t>
  </si>
  <si>
    <t>MOUSE</t>
  </si>
  <si>
    <t>TUMOUR</t>
  </si>
  <si>
    <t>x</t>
    <phoneticPr fontId="0" type="noConversion"/>
  </si>
  <si>
    <t>%</t>
    <phoneticPr fontId="0" type="noConversion"/>
  </si>
  <si>
    <t>AVG</t>
  </si>
  <si>
    <t>SEM</t>
  </si>
  <si>
    <t>CONTROL DIET TUMOUR VOLUME DATA HCT116</t>
  </si>
  <si>
    <t>Weekly average</t>
  </si>
  <si>
    <t>2R</t>
  </si>
  <si>
    <t>L+R</t>
  </si>
  <si>
    <t>x</t>
  </si>
  <si>
    <t>week 1</t>
  </si>
  <si>
    <t>week 2</t>
  </si>
  <si>
    <t>week 3</t>
  </si>
  <si>
    <t>week 4</t>
  </si>
  <si>
    <t>week 5</t>
  </si>
  <si>
    <t>meas 1</t>
  </si>
  <si>
    <t>meas 2</t>
  </si>
  <si>
    <t>meas 3</t>
  </si>
  <si>
    <t>SG-FREE DIET TUMOUR VOLUME DATA HCT116</t>
  </si>
  <si>
    <t>Percentage of starting volume</t>
  </si>
  <si>
    <t>x = no data at tumour reached end-point (max size / unceration)</t>
  </si>
  <si>
    <t>VOLUME = mm3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</si>
</sst>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2"/>
      <color theme="1"/>
      <name val="Calibri"/>
      <family val="2"/>
      <scheme val="minor"/>
    </font>
    <font>
      <sz val="10"/>
      <name val="Arial"/>
    </font>
    <font>
      <u/>
      <sz val="12"/>
      <color theme="10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Arial"/>
    </font>
    <font>
      <b/>
      <sz val="10"/>
      <name val="Arial"/>
    </font>
    <font>
      <sz val="11"/>
      <color theme="1"/>
      <name val="Calibri"/>
      <family val="2"/>
      <scheme val="minor"/>
    </font>
    <font>
      <sz val="10"/>
      <color indexed="53"/>
      <name val="Arial"/>
    </font>
    <font>
      <sz val="10"/>
      <color rgb="FFFF6600"/>
      <name val="Arial"/>
    </font>
    <font>
      <sz val="10"/>
      <color indexed="12"/>
      <name val="Arial"/>
    </font>
    <font>
      <sz val="10"/>
      <color indexed="17"/>
      <name val="Arial"/>
    </font>
    <font>
      <sz val="10"/>
      <color indexed="63"/>
      <name val="Arial"/>
    </font>
    <font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7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4" fillId="0" borderId="0" xfId="0" applyFont="1"/>
    <xf numFmtId="0" fontId="4" fillId="0" borderId="0" xfId="121" applyFont="1" applyAlignment="1">
      <alignment horizontal="center" vertical="center"/>
    </xf>
    <xf numFmtId="0" fontId="4" fillId="0" borderId="0" xfId="121" applyFont="1" applyAlignment="1">
      <alignment horizontal="center"/>
    </xf>
    <xf numFmtId="0" fontId="4" fillId="0" borderId="0" xfId="121" applyFont="1"/>
    <xf numFmtId="16" fontId="4" fillId="2" borderId="0" xfId="121" applyNumberFormat="1" applyFont="1" applyFill="1"/>
    <xf numFmtId="16" fontId="4" fillId="3" borderId="0" xfId="121" applyNumberFormat="1" applyFont="1" applyFill="1"/>
    <xf numFmtId="0" fontId="1" fillId="0" borderId="0" xfId="121" applyFont="1" applyAlignment="1">
      <alignment horizontal="center"/>
    </xf>
    <xf numFmtId="0" fontId="7" fillId="0" borderId="0" xfId="121" applyFont="1"/>
    <xf numFmtId="164" fontId="4" fillId="0" borderId="0" xfId="121" applyNumberFormat="1" applyFont="1"/>
    <xf numFmtId="0" fontId="1" fillId="0" borderId="0" xfId="121" applyFont="1" applyAlignment="1">
      <alignment horizontal="center" vertical="center"/>
    </xf>
    <xf numFmtId="0" fontId="8" fillId="0" borderId="0" xfId="121" applyFont="1"/>
    <xf numFmtId="164" fontId="1" fillId="0" borderId="0" xfId="121" applyNumberFormat="1" applyFont="1"/>
    <xf numFmtId="0" fontId="9" fillId="0" borderId="0" xfId="121" applyFont="1"/>
    <xf numFmtId="0" fontId="10" fillId="0" borderId="0" xfId="121" applyFont="1"/>
    <xf numFmtId="0" fontId="1" fillId="0" borderId="0" xfId="121" applyFont="1"/>
    <xf numFmtId="1" fontId="4" fillId="0" borderId="0" xfId="121" applyNumberFormat="1" applyFont="1"/>
    <xf numFmtId="0" fontId="4" fillId="0" borderId="0" xfId="121" applyNumberFormat="1" applyFont="1" applyAlignment="1">
      <alignment horizontal="center" vertical="center"/>
    </xf>
    <xf numFmtId="0" fontId="4" fillId="0" borderId="0" xfId="121" applyNumberFormat="1" applyFont="1" applyFill="1" applyAlignment="1">
      <alignment horizontal="center"/>
    </xf>
    <xf numFmtId="16" fontId="4" fillId="0" borderId="0" xfId="121" applyNumberFormat="1" applyFont="1" applyFill="1"/>
    <xf numFmtId="0" fontId="11" fillId="0" borderId="0" xfId="121" applyFont="1" applyBorder="1" applyAlignment="1">
      <alignment horizontal="center"/>
    </xf>
    <xf numFmtId="16" fontId="12" fillId="5" borderId="0" xfId="0" applyNumberFormat="1" applyFont="1" applyFill="1"/>
    <xf numFmtId="16" fontId="12" fillId="6" borderId="0" xfId="0" applyNumberFormat="1" applyFont="1" applyFill="1"/>
    <xf numFmtId="0" fontId="12" fillId="5" borderId="0" xfId="0" applyNumberFormat="1" applyFont="1" applyFill="1"/>
    <xf numFmtId="0" fontId="12" fillId="6" borderId="0" xfId="0" applyNumberFormat="1" applyFont="1" applyFill="1"/>
    <xf numFmtId="0" fontId="4" fillId="0" borderId="0" xfId="0" applyNumberFormat="1" applyFont="1"/>
    <xf numFmtId="0" fontId="5" fillId="0" borderId="0" xfId="121" applyFont="1"/>
    <xf numFmtId="0" fontId="4" fillId="0" borderId="0" xfId="121" applyFont="1" applyAlignment="1">
      <alignment horizontal="center" vertical="center"/>
    </xf>
    <xf numFmtId="0" fontId="4" fillId="7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1" fillId="0" borderId="0" xfId="121" applyFont="1" applyAlignment="1">
      <alignment horizontal="center" vertical="center"/>
    </xf>
  </cellXfs>
  <cellStyles count="17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Normal" xfId="0" builtinId="0"/>
    <cellStyle name="Normal 2" xfId="12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5"/>
  <sheetViews>
    <sheetView tabSelected="1" topLeftCell="A75" zoomScale="75" zoomScaleNormal="75" zoomScalePageLayoutView="75" workbookViewId="0">
      <selection activeCell="U88" sqref="U88"/>
    </sheetView>
  </sheetViews>
  <sheetFormatPr baseColWidth="10" defaultRowHeight="12" x14ac:dyDescent="0"/>
  <cols>
    <col min="1" max="1" width="6.83203125" style="1" customWidth="1"/>
    <col min="2" max="3" width="5.83203125" style="1" customWidth="1"/>
    <col min="4" max="16" width="7" style="1" customWidth="1"/>
    <col min="17" max="18" width="7.83203125" style="1" customWidth="1"/>
    <col min="19" max="23" width="5.83203125" style="1" customWidth="1"/>
    <col min="24" max="24" width="8.83203125" style="1" customWidth="1"/>
    <col min="25" max="39" width="6.33203125" style="1" customWidth="1"/>
    <col min="40" max="87" width="5.83203125" style="1" customWidth="1"/>
    <col min="88" max="16384" width="10.83203125" style="1"/>
  </cols>
  <sheetData>
    <row r="1" spans="1:18">
      <c r="A1" s="1" t="s">
        <v>22</v>
      </c>
    </row>
    <row r="2" spans="1:18">
      <c r="A2" s="1" t="s">
        <v>23</v>
      </c>
    </row>
    <row r="3" spans="1:18">
      <c r="A3" s="29" t="s">
        <v>7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5" spans="1:18">
      <c r="D5" s="21" t="s">
        <v>12</v>
      </c>
      <c r="E5" s="21"/>
      <c r="F5" s="21"/>
      <c r="G5" s="22" t="s">
        <v>13</v>
      </c>
      <c r="H5" s="22"/>
      <c r="I5" s="22"/>
      <c r="J5" s="21" t="s">
        <v>14</v>
      </c>
      <c r="K5" s="21"/>
      <c r="L5" s="21"/>
      <c r="M5" s="22" t="s">
        <v>15</v>
      </c>
      <c r="N5" s="22"/>
      <c r="O5" s="22"/>
      <c r="P5" s="21" t="s">
        <v>16</v>
      </c>
      <c r="Q5" s="21"/>
      <c r="R5" s="21"/>
    </row>
    <row r="6" spans="1:18" s="25" customFormat="1">
      <c r="A6" s="2" t="s">
        <v>1</v>
      </c>
      <c r="B6" s="3" t="s">
        <v>2</v>
      </c>
      <c r="C6" s="4" t="s">
        <v>0</v>
      </c>
      <c r="D6" s="23" t="s">
        <v>17</v>
      </c>
      <c r="E6" s="23" t="s">
        <v>18</v>
      </c>
      <c r="F6" s="23" t="s">
        <v>19</v>
      </c>
      <c r="G6" s="24" t="s">
        <v>17</v>
      </c>
      <c r="H6" s="24" t="s">
        <v>18</v>
      </c>
      <c r="I6" s="24" t="s">
        <v>19</v>
      </c>
      <c r="J6" s="23" t="s">
        <v>17</v>
      </c>
      <c r="K6" s="23" t="s">
        <v>18</v>
      </c>
      <c r="L6" s="23" t="s">
        <v>19</v>
      </c>
      <c r="M6" s="24" t="s">
        <v>17</v>
      </c>
      <c r="N6" s="24" t="s">
        <v>18</v>
      </c>
      <c r="O6" s="24" t="s">
        <v>19</v>
      </c>
      <c r="P6" s="23" t="s">
        <v>17</v>
      </c>
      <c r="Q6" s="23" t="s">
        <v>18</v>
      </c>
      <c r="R6" s="23" t="s">
        <v>19</v>
      </c>
    </row>
    <row r="7" spans="1:18">
      <c r="A7" s="30">
        <v>1</v>
      </c>
      <c r="B7" s="7">
        <v>1</v>
      </c>
      <c r="C7" s="8">
        <v>629</v>
      </c>
      <c r="D7" s="9">
        <v>49.923000000000002</v>
      </c>
      <c r="E7" s="9">
        <v>92.512</v>
      </c>
      <c r="F7" s="9">
        <v>100.35199999999999</v>
      </c>
      <c r="G7" s="9">
        <v>102.60199999999999</v>
      </c>
      <c r="H7" s="9">
        <v>291.96449999999999</v>
      </c>
      <c r="I7" s="9">
        <v>142.97</v>
      </c>
      <c r="J7" s="9">
        <v>121.68</v>
      </c>
      <c r="K7" s="9">
        <v>122.50000000000001</v>
      </c>
      <c r="L7" s="9">
        <v>116.25000000000001</v>
      </c>
      <c r="M7" s="9">
        <v>166.20799999999997</v>
      </c>
      <c r="N7" s="9">
        <v>242.81100000000001</v>
      </c>
      <c r="O7" s="9">
        <v>322.75199999999995</v>
      </c>
      <c r="P7" s="9">
        <v>370.44</v>
      </c>
      <c r="Q7" s="9">
        <v>386.53749999999997</v>
      </c>
      <c r="R7" s="9">
        <v>395.68599999999992</v>
      </c>
    </row>
    <row r="8" spans="1:18">
      <c r="A8" s="30"/>
      <c r="B8" s="7">
        <v>2</v>
      </c>
      <c r="C8" s="8">
        <v>629</v>
      </c>
      <c r="D8" s="9">
        <v>48.667999999999985</v>
      </c>
      <c r="E8" s="9">
        <v>59.737500000000004</v>
      </c>
      <c r="F8" s="9">
        <v>91.034999999999997</v>
      </c>
      <c r="G8" s="9">
        <v>103.51800000000001</v>
      </c>
      <c r="H8" s="9">
        <v>151.20000000000002</v>
      </c>
      <c r="I8" s="9">
        <v>111.92500000000001</v>
      </c>
      <c r="J8" s="9">
        <v>52.8</v>
      </c>
      <c r="K8" s="9">
        <v>54.4</v>
      </c>
      <c r="L8" s="9">
        <v>71.632000000000019</v>
      </c>
      <c r="M8" s="9">
        <v>86.25</v>
      </c>
      <c r="N8" s="9">
        <v>222.91200000000001</v>
      </c>
      <c r="O8" s="9">
        <v>176.62049999999999</v>
      </c>
      <c r="P8" s="9">
        <v>178.60499999999999</v>
      </c>
      <c r="Q8" s="9">
        <v>271.06200000000001</v>
      </c>
      <c r="R8" s="9">
        <v>245</v>
      </c>
    </row>
    <row r="9" spans="1:18">
      <c r="A9" s="30">
        <v>2</v>
      </c>
      <c r="B9" s="7">
        <v>3</v>
      </c>
      <c r="C9" s="8">
        <v>630</v>
      </c>
      <c r="D9" s="9">
        <v>35.743499999999997</v>
      </c>
      <c r="E9" s="9">
        <v>62.956500000000013</v>
      </c>
      <c r="F9" s="9">
        <v>116.96400000000001</v>
      </c>
      <c r="G9" s="9">
        <v>157.60400000000001</v>
      </c>
      <c r="H9" s="9">
        <v>300.8</v>
      </c>
      <c r="I9" s="9">
        <v>249.95250000000004</v>
      </c>
      <c r="J9" s="9">
        <v>253.5</v>
      </c>
      <c r="K9" s="9">
        <v>295.93599999999998</v>
      </c>
      <c r="L9" s="9">
        <v>316.60650000000004</v>
      </c>
      <c r="M9" s="9">
        <v>419.79599999999999</v>
      </c>
      <c r="N9" s="9" t="s">
        <v>3</v>
      </c>
      <c r="O9" s="9" t="s">
        <v>3</v>
      </c>
      <c r="P9" s="9" t="s">
        <v>3</v>
      </c>
      <c r="Q9" s="9" t="s">
        <v>3</v>
      </c>
      <c r="R9" s="9" t="s">
        <v>3</v>
      </c>
    </row>
    <row r="10" spans="1:18">
      <c r="A10" s="30"/>
      <c r="B10" s="7">
        <v>4</v>
      </c>
      <c r="C10" s="8">
        <v>630</v>
      </c>
      <c r="D10" s="9">
        <v>61.952000000000012</v>
      </c>
      <c r="E10" s="9">
        <v>75.117999999999981</v>
      </c>
      <c r="F10" s="9">
        <v>163.72399999999999</v>
      </c>
      <c r="G10" s="9">
        <v>154.744</v>
      </c>
      <c r="H10" s="9">
        <v>216.31049999999999</v>
      </c>
      <c r="I10" s="9">
        <v>240.25000000000003</v>
      </c>
      <c r="J10" s="9">
        <v>208.56800000000001</v>
      </c>
      <c r="K10" s="9">
        <v>244.09350000000001</v>
      </c>
      <c r="L10" s="9">
        <v>266.17500000000001</v>
      </c>
      <c r="M10" s="9">
        <v>345.9375</v>
      </c>
      <c r="N10" s="9" t="s">
        <v>3</v>
      </c>
      <c r="O10" s="9" t="s">
        <v>3</v>
      </c>
      <c r="P10" s="9" t="s">
        <v>3</v>
      </c>
      <c r="Q10" s="9" t="s">
        <v>3</v>
      </c>
      <c r="R10" s="9" t="s">
        <v>3</v>
      </c>
    </row>
    <row r="11" spans="1:18">
      <c r="A11" s="30">
        <v>3</v>
      </c>
      <c r="B11" s="7">
        <v>5</v>
      </c>
      <c r="C11" s="8">
        <v>974</v>
      </c>
      <c r="D11" s="9">
        <v>18.259</v>
      </c>
      <c r="E11" s="9">
        <v>30.802500000000002</v>
      </c>
      <c r="F11" s="9">
        <v>71.527499999999989</v>
      </c>
      <c r="G11" s="9">
        <v>120.09450000000001</v>
      </c>
      <c r="H11" s="9">
        <v>157.21599999999998</v>
      </c>
      <c r="I11" s="9">
        <v>157.69600000000003</v>
      </c>
      <c r="J11" s="9">
        <v>125.08650000000002</v>
      </c>
      <c r="K11" s="9">
        <v>152.56099999999995</v>
      </c>
      <c r="L11" s="9">
        <v>162</v>
      </c>
      <c r="M11" s="9">
        <v>249.89999999999998</v>
      </c>
      <c r="N11" s="9">
        <v>437.40000000000003</v>
      </c>
      <c r="O11" s="9">
        <v>373.96800000000002</v>
      </c>
      <c r="P11" s="9">
        <v>422.66249999999997</v>
      </c>
      <c r="Q11" s="9">
        <v>637.5625</v>
      </c>
      <c r="R11" s="9" t="s">
        <v>3</v>
      </c>
    </row>
    <row r="12" spans="1:18">
      <c r="A12" s="30"/>
      <c r="B12" s="7">
        <v>6</v>
      </c>
      <c r="C12" s="8">
        <v>974</v>
      </c>
      <c r="D12" s="9">
        <v>17.099999999999998</v>
      </c>
      <c r="E12" s="9">
        <v>40.677999999999997</v>
      </c>
      <c r="F12" s="9">
        <v>40.343999999999994</v>
      </c>
      <c r="G12" s="9">
        <v>90.396000000000015</v>
      </c>
      <c r="H12" s="9">
        <v>73.230500000000006</v>
      </c>
      <c r="I12" s="9">
        <v>121.08600000000001</v>
      </c>
      <c r="J12" s="9">
        <v>79.330499999999986</v>
      </c>
      <c r="K12" s="9">
        <v>55.225000000000009</v>
      </c>
      <c r="L12" s="9">
        <v>119.422</v>
      </c>
      <c r="M12" s="9">
        <v>111.32799999999997</v>
      </c>
      <c r="N12" s="9">
        <v>255.881</v>
      </c>
      <c r="O12" s="9">
        <v>230.62499999999997</v>
      </c>
      <c r="P12" s="9">
        <v>303.40800000000002</v>
      </c>
      <c r="Q12" s="9">
        <v>344.60800000000006</v>
      </c>
      <c r="R12" s="9" t="s">
        <v>3</v>
      </c>
    </row>
    <row r="13" spans="1:18">
      <c r="A13" s="30">
        <v>4</v>
      </c>
      <c r="B13" s="7">
        <v>7</v>
      </c>
      <c r="C13" s="8">
        <v>971</v>
      </c>
      <c r="D13" s="9">
        <v>84.564000000000007</v>
      </c>
      <c r="E13" s="9">
        <v>80.190000000000012</v>
      </c>
      <c r="F13" s="9">
        <v>79.768000000000015</v>
      </c>
      <c r="G13" s="9">
        <v>191.80800000000002</v>
      </c>
      <c r="H13" s="9">
        <v>234.19550000000004</v>
      </c>
      <c r="I13" s="9">
        <v>205.35000000000002</v>
      </c>
      <c r="J13" s="9">
        <v>219.48799999999997</v>
      </c>
      <c r="K13" s="9">
        <v>222.376</v>
      </c>
      <c r="L13" s="9" t="s">
        <v>3</v>
      </c>
      <c r="M13" s="9" t="s">
        <v>3</v>
      </c>
      <c r="N13" s="9" t="s">
        <v>3</v>
      </c>
      <c r="O13" s="9" t="s">
        <v>3</v>
      </c>
      <c r="P13" s="9" t="s">
        <v>3</v>
      </c>
      <c r="Q13" s="9" t="s">
        <v>3</v>
      </c>
      <c r="R13" s="9" t="s">
        <v>3</v>
      </c>
    </row>
    <row r="14" spans="1:18">
      <c r="A14" s="30"/>
      <c r="B14" s="7">
        <v>8</v>
      </c>
      <c r="C14" s="8">
        <v>971</v>
      </c>
      <c r="D14" s="9">
        <v>61.852000000000004</v>
      </c>
      <c r="E14" s="9">
        <v>67.711999999999989</v>
      </c>
      <c r="F14" s="9">
        <v>118.09800000000001</v>
      </c>
      <c r="G14" s="9">
        <v>210.94400000000005</v>
      </c>
      <c r="H14" s="9">
        <v>212.99200000000005</v>
      </c>
      <c r="I14" s="9">
        <v>252</v>
      </c>
      <c r="J14" s="9">
        <v>320.16599999999994</v>
      </c>
      <c r="K14" s="9">
        <v>386.10399999999993</v>
      </c>
      <c r="L14" s="9" t="s">
        <v>3</v>
      </c>
      <c r="M14" s="9" t="s">
        <v>3</v>
      </c>
      <c r="N14" s="9" t="s">
        <v>3</v>
      </c>
      <c r="O14" s="9" t="s">
        <v>3</v>
      </c>
      <c r="P14" s="9" t="s">
        <v>3</v>
      </c>
      <c r="Q14" s="9" t="s">
        <v>3</v>
      </c>
      <c r="R14" s="9" t="s">
        <v>3</v>
      </c>
    </row>
    <row r="15" spans="1:18">
      <c r="A15" s="30">
        <v>5</v>
      </c>
      <c r="B15" s="7">
        <v>9</v>
      </c>
      <c r="C15" s="8">
        <v>616</v>
      </c>
      <c r="D15" s="9">
        <v>44.375999999999998</v>
      </c>
      <c r="E15" s="9">
        <v>87.724999999999994</v>
      </c>
      <c r="F15" s="9">
        <v>109.8</v>
      </c>
      <c r="G15" s="9">
        <v>81.931499999999986</v>
      </c>
      <c r="H15" s="9">
        <v>161.172</v>
      </c>
      <c r="I15" s="9">
        <v>164.77500000000001</v>
      </c>
      <c r="J15" s="9">
        <v>191.55799999999996</v>
      </c>
      <c r="K15" s="9">
        <v>161.79200000000003</v>
      </c>
      <c r="L15" s="9">
        <v>234.40649999999999</v>
      </c>
      <c r="M15" s="9">
        <v>351.33900000000006</v>
      </c>
      <c r="N15" s="9">
        <v>516.90600000000006</v>
      </c>
      <c r="O15" s="9">
        <v>652.59299999999996</v>
      </c>
      <c r="P15" s="9" t="s">
        <v>3</v>
      </c>
      <c r="Q15" s="9" t="s">
        <v>3</v>
      </c>
      <c r="R15" s="9" t="s">
        <v>3</v>
      </c>
    </row>
    <row r="16" spans="1:18">
      <c r="A16" s="30"/>
      <c r="B16" s="7">
        <v>10</v>
      </c>
      <c r="C16" s="8">
        <v>616</v>
      </c>
      <c r="D16" s="9">
        <v>28.157999999999998</v>
      </c>
      <c r="E16" s="9">
        <v>73.230500000000006</v>
      </c>
      <c r="F16" s="9">
        <v>98.3125</v>
      </c>
      <c r="G16" s="9">
        <v>159.3595</v>
      </c>
      <c r="H16" s="9">
        <v>151.83800000000002</v>
      </c>
      <c r="I16" s="9">
        <v>172.03200000000004</v>
      </c>
      <c r="J16" s="9">
        <v>131.58749999999998</v>
      </c>
      <c r="K16" s="9">
        <v>278.39999999999998</v>
      </c>
      <c r="L16" s="9">
        <v>288.99</v>
      </c>
      <c r="M16" s="9">
        <v>393.65999999999997</v>
      </c>
      <c r="N16" s="9">
        <v>750.2</v>
      </c>
      <c r="O16" s="9">
        <v>556.66800000000012</v>
      </c>
      <c r="P16" s="9" t="s">
        <v>3</v>
      </c>
      <c r="Q16" s="9" t="s">
        <v>3</v>
      </c>
      <c r="R16" s="9" t="s">
        <v>3</v>
      </c>
    </row>
    <row r="17" spans="1:18">
      <c r="A17" s="30">
        <v>6</v>
      </c>
      <c r="B17" s="7">
        <v>11</v>
      </c>
      <c r="C17" s="8">
        <v>618</v>
      </c>
      <c r="D17" s="9">
        <v>50.336000000000013</v>
      </c>
      <c r="E17" s="9">
        <v>99.094499999999996</v>
      </c>
      <c r="F17" s="9">
        <v>141.53749999999999</v>
      </c>
      <c r="G17" s="9">
        <v>139.26400000000001</v>
      </c>
      <c r="H17" s="9">
        <v>275.68399999999997</v>
      </c>
      <c r="I17" s="9">
        <v>221.77800000000002</v>
      </c>
      <c r="J17" s="9">
        <v>231.81149999999997</v>
      </c>
      <c r="K17" s="9">
        <v>339.57499999999999</v>
      </c>
      <c r="L17" s="9">
        <v>525</v>
      </c>
      <c r="M17" s="9">
        <v>553.75650000000007</v>
      </c>
      <c r="N17" s="9">
        <v>669.76649999999984</v>
      </c>
      <c r="O17" s="9">
        <v>721.27999999999986</v>
      </c>
      <c r="P17" s="9">
        <v>903.22200000000009</v>
      </c>
      <c r="Q17" s="9">
        <v>1426.444</v>
      </c>
      <c r="R17" s="9" t="s">
        <v>3</v>
      </c>
    </row>
    <row r="18" spans="1:18">
      <c r="A18" s="30"/>
      <c r="B18" s="7">
        <v>12</v>
      </c>
      <c r="C18" s="8">
        <v>618</v>
      </c>
      <c r="D18" s="9">
        <v>31.768000000000001</v>
      </c>
      <c r="E18" s="9">
        <v>62.207999999999998</v>
      </c>
      <c r="F18" s="9">
        <v>42.592000000000013</v>
      </c>
      <c r="G18" s="9">
        <v>51.911500000000011</v>
      </c>
      <c r="H18" s="9">
        <v>46.224999999999994</v>
      </c>
      <c r="I18" s="9">
        <v>48.6</v>
      </c>
      <c r="J18" s="9">
        <v>11.830000000000002</v>
      </c>
      <c r="K18" s="9">
        <v>14.895999999999997</v>
      </c>
      <c r="L18" s="9">
        <v>22.541999999999998</v>
      </c>
      <c r="M18" s="9">
        <v>38.4</v>
      </c>
      <c r="N18" s="9">
        <v>127.0565</v>
      </c>
      <c r="O18" s="9">
        <v>138.38400000000001</v>
      </c>
      <c r="P18" s="9">
        <v>233.92799999999997</v>
      </c>
      <c r="Q18" s="9">
        <v>271.48349999999999</v>
      </c>
      <c r="R18" s="9" t="s">
        <v>3</v>
      </c>
    </row>
    <row r="19" spans="1:18">
      <c r="A19" s="10">
        <v>7</v>
      </c>
      <c r="B19" s="7">
        <v>13</v>
      </c>
      <c r="C19" s="11">
        <v>623</v>
      </c>
      <c r="D19" s="12">
        <v>38.808000000000007</v>
      </c>
      <c r="E19" s="12">
        <v>58.538500000000006</v>
      </c>
      <c r="F19" s="12">
        <v>75.843000000000004</v>
      </c>
      <c r="G19" s="12">
        <v>89.888000000000005</v>
      </c>
      <c r="H19" s="12">
        <v>156.32500000000002</v>
      </c>
      <c r="I19" s="12">
        <v>136.46200000000002</v>
      </c>
      <c r="J19" s="12">
        <v>208.08800000000002</v>
      </c>
      <c r="K19" s="12">
        <v>191.55799999999996</v>
      </c>
      <c r="L19" s="12">
        <v>217.72800000000004</v>
      </c>
      <c r="M19" s="12">
        <v>316.89400000000006</v>
      </c>
      <c r="N19" s="12">
        <v>316.8</v>
      </c>
      <c r="O19" s="12">
        <v>305.34350000000006</v>
      </c>
      <c r="P19" s="12">
        <v>561.83400000000006</v>
      </c>
      <c r="Q19" s="12">
        <v>555.13099999999997</v>
      </c>
      <c r="R19" s="12">
        <v>614.65600000000018</v>
      </c>
    </row>
    <row r="20" spans="1:18">
      <c r="A20" s="10">
        <v>8</v>
      </c>
      <c r="B20" s="7">
        <v>14</v>
      </c>
      <c r="C20" s="11">
        <v>972</v>
      </c>
      <c r="D20" s="12">
        <v>44.981999999999999</v>
      </c>
      <c r="E20" s="12">
        <v>119.16799999999998</v>
      </c>
      <c r="F20" s="12">
        <v>172.98000000000002</v>
      </c>
      <c r="G20" s="12">
        <v>219.97799999999998</v>
      </c>
      <c r="H20" s="12">
        <v>246.89500000000001</v>
      </c>
      <c r="I20" s="12">
        <v>219.70000000000002</v>
      </c>
      <c r="J20" s="12">
        <v>284.37599999999998</v>
      </c>
      <c r="K20" s="12">
        <v>313.63200000000001</v>
      </c>
      <c r="L20" s="12">
        <v>309.80799999999999</v>
      </c>
      <c r="M20" s="12">
        <v>525.74200000000008</v>
      </c>
      <c r="N20" s="12">
        <v>492.07499999999999</v>
      </c>
      <c r="O20" s="12" t="s">
        <v>3</v>
      </c>
      <c r="P20" s="12" t="s">
        <v>3</v>
      </c>
      <c r="Q20" s="12" t="s">
        <v>3</v>
      </c>
      <c r="R20" s="12" t="s">
        <v>3</v>
      </c>
    </row>
    <row r="21" spans="1:18">
      <c r="A21" s="2"/>
    </row>
    <row r="22" spans="1:18">
      <c r="A22" s="2"/>
      <c r="B22" s="26" t="s">
        <v>21</v>
      </c>
      <c r="C22" s="8"/>
      <c r="D22" s="9"/>
      <c r="E22" s="9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>
      <c r="A23" s="2"/>
      <c r="B23" s="3"/>
      <c r="C23" s="8"/>
      <c r="D23" s="21" t="s">
        <v>12</v>
      </c>
      <c r="E23" s="21"/>
      <c r="F23" s="21"/>
      <c r="G23" s="22" t="s">
        <v>13</v>
      </c>
      <c r="H23" s="22"/>
      <c r="I23" s="22"/>
      <c r="J23" s="21" t="s">
        <v>14</v>
      </c>
      <c r="K23" s="21"/>
      <c r="L23" s="21"/>
      <c r="M23" s="22" t="s">
        <v>15</v>
      </c>
      <c r="N23" s="22"/>
      <c r="O23" s="22"/>
      <c r="P23" s="21" t="s">
        <v>16</v>
      </c>
      <c r="Q23" s="21"/>
      <c r="R23" s="21"/>
    </row>
    <row r="24" spans="1:18">
      <c r="A24" s="2"/>
      <c r="B24" s="3"/>
      <c r="C24" s="8">
        <v>629</v>
      </c>
      <c r="D24" s="16">
        <f t="shared" ref="D24:R24" si="0">D7/$D7*100</f>
        <v>100</v>
      </c>
      <c r="E24" s="16">
        <f t="shared" si="0"/>
        <v>185.30937643971717</v>
      </c>
      <c r="F24" s="16">
        <f t="shared" si="0"/>
        <v>201.01356088376096</v>
      </c>
      <c r="G24" s="16">
        <f t="shared" si="0"/>
        <v>205.52050157242152</v>
      </c>
      <c r="H24" s="16">
        <f t="shared" si="0"/>
        <v>584.82963764196859</v>
      </c>
      <c r="I24" s="16">
        <f t="shared" si="0"/>
        <v>286.38102678124307</v>
      </c>
      <c r="J24" s="16">
        <f t="shared" si="0"/>
        <v>243.73535244276187</v>
      </c>
      <c r="K24" s="16">
        <f t="shared" si="0"/>
        <v>245.37788193818483</v>
      </c>
      <c r="L24" s="16">
        <f t="shared" si="0"/>
        <v>232.85860224746111</v>
      </c>
      <c r="M24" s="16">
        <f t="shared" si="0"/>
        <v>332.92871021372906</v>
      </c>
      <c r="N24" s="16">
        <f t="shared" si="0"/>
        <v>486.37101135749054</v>
      </c>
      <c r="O24" s="16">
        <f t="shared" si="0"/>
        <v>646.49960939847358</v>
      </c>
      <c r="P24" s="16">
        <f t="shared" si="0"/>
        <v>742.02271498107086</v>
      </c>
      <c r="Q24" s="16">
        <f t="shared" si="0"/>
        <v>774.26737175249878</v>
      </c>
      <c r="R24" s="16">
        <f t="shared" si="0"/>
        <v>792.59259259259238</v>
      </c>
    </row>
    <row r="25" spans="1:18">
      <c r="A25" s="2"/>
      <c r="B25" s="3"/>
      <c r="C25" s="8">
        <v>629</v>
      </c>
      <c r="D25" s="16">
        <f t="shared" ref="D25:R25" si="1">D8/$D8*100</f>
        <v>100</v>
      </c>
      <c r="E25" s="16">
        <f t="shared" si="1"/>
        <v>122.74492479658096</v>
      </c>
      <c r="F25" s="16">
        <f t="shared" si="1"/>
        <v>187.05309443576894</v>
      </c>
      <c r="G25" s="16">
        <f t="shared" si="1"/>
        <v>212.70239171529556</v>
      </c>
      <c r="H25" s="16">
        <f t="shared" si="1"/>
        <v>310.67641982411453</v>
      </c>
      <c r="I25" s="16">
        <f t="shared" si="1"/>
        <v>229.97657598421969</v>
      </c>
      <c r="J25" s="16">
        <f t="shared" si="1"/>
        <v>108.49017835127808</v>
      </c>
      <c r="K25" s="16">
        <f t="shared" si="1"/>
        <v>111.77775951343803</v>
      </c>
      <c r="L25" s="16">
        <f t="shared" si="1"/>
        <v>147.18500862990064</v>
      </c>
      <c r="M25" s="16">
        <f t="shared" si="1"/>
        <v>177.22117202268436</v>
      </c>
      <c r="N25" s="16">
        <f t="shared" si="1"/>
        <v>458.02580751212309</v>
      </c>
      <c r="O25" s="16">
        <f t="shared" si="1"/>
        <v>362.90889290704371</v>
      </c>
      <c r="P25" s="16">
        <f t="shared" si="1"/>
        <v>366.98652091723523</v>
      </c>
      <c r="Q25" s="16">
        <f t="shared" si="1"/>
        <v>556.96145311087389</v>
      </c>
      <c r="R25" s="16">
        <f t="shared" si="1"/>
        <v>503.41086545574109</v>
      </c>
    </row>
    <row r="26" spans="1:18">
      <c r="A26" s="2"/>
      <c r="B26" s="3"/>
      <c r="C26" s="8">
        <v>630</v>
      </c>
      <c r="D26" s="16">
        <f t="shared" ref="D26:M26" si="2">D9/$D9*100</f>
        <v>100</v>
      </c>
      <c r="E26" s="16">
        <f t="shared" si="2"/>
        <v>176.13412228796849</v>
      </c>
      <c r="F26" s="16">
        <f t="shared" si="2"/>
        <v>327.23152461286674</v>
      </c>
      <c r="G26" s="16">
        <f t="shared" si="2"/>
        <v>440.93051883559252</v>
      </c>
      <c r="H26" s="16">
        <f t="shared" si="2"/>
        <v>841.55161078238018</v>
      </c>
      <c r="I26" s="16">
        <f t="shared" si="2"/>
        <v>699.29497670905221</v>
      </c>
      <c r="J26" s="16">
        <f t="shared" si="2"/>
        <v>709.21985815602841</v>
      </c>
      <c r="K26" s="16">
        <f t="shared" si="2"/>
        <v>827.94354218249475</v>
      </c>
      <c r="L26" s="16">
        <f t="shared" si="2"/>
        <v>885.77363716479931</v>
      </c>
      <c r="M26" s="16">
        <f t="shared" si="2"/>
        <v>1174.4680851063829</v>
      </c>
      <c r="N26" s="16" t="s">
        <v>3</v>
      </c>
      <c r="O26" s="16" t="s">
        <v>3</v>
      </c>
      <c r="P26" s="16" t="s">
        <v>3</v>
      </c>
      <c r="Q26" s="16" t="s">
        <v>3</v>
      </c>
      <c r="R26" s="16" t="s">
        <v>3</v>
      </c>
    </row>
    <row r="27" spans="1:18">
      <c r="A27" s="2"/>
      <c r="B27" s="3"/>
      <c r="C27" s="8">
        <v>630</v>
      </c>
      <c r="D27" s="16">
        <f t="shared" ref="D27:M27" si="3">D10/$D10*100</f>
        <v>100</v>
      </c>
      <c r="E27" s="16">
        <f t="shared" si="3"/>
        <v>121.25193698347101</v>
      </c>
      <c r="F27" s="16">
        <f t="shared" si="3"/>
        <v>264.27556818181813</v>
      </c>
      <c r="G27" s="16">
        <f t="shared" si="3"/>
        <v>249.7804752066115</v>
      </c>
      <c r="H27" s="16">
        <f t="shared" si="3"/>
        <v>349.15821926652882</v>
      </c>
      <c r="I27" s="16">
        <f t="shared" si="3"/>
        <v>387.80023243801651</v>
      </c>
      <c r="J27" s="16">
        <f t="shared" si="3"/>
        <v>336.66064049586771</v>
      </c>
      <c r="K27" s="16">
        <f t="shared" si="3"/>
        <v>394.00422908057845</v>
      </c>
      <c r="L27" s="16">
        <f t="shared" si="3"/>
        <v>429.6471461776859</v>
      </c>
      <c r="M27" s="16">
        <f t="shared" si="3"/>
        <v>558.39601627066099</v>
      </c>
      <c r="N27" s="16" t="s">
        <v>3</v>
      </c>
      <c r="O27" s="16" t="s">
        <v>3</v>
      </c>
      <c r="P27" s="16" t="s">
        <v>3</v>
      </c>
      <c r="Q27" s="16" t="s">
        <v>3</v>
      </c>
      <c r="R27" s="16" t="s">
        <v>3</v>
      </c>
    </row>
    <row r="28" spans="1:18">
      <c r="A28" s="2"/>
      <c r="B28" s="3"/>
      <c r="C28" s="8">
        <v>974</v>
      </c>
      <c r="D28" s="16">
        <f t="shared" ref="D28:M28" si="4">D11/$D11*100</f>
        <v>100</v>
      </c>
      <c r="E28" s="16">
        <f t="shared" si="4"/>
        <v>168.69762856673424</v>
      </c>
      <c r="F28" s="16">
        <f t="shared" si="4"/>
        <v>391.73832082808474</v>
      </c>
      <c r="G28" s="16">
        <f t="shared" si="4"/>
        <v>657.72769593077396</v>
      </c>
      <c r="H28" s="16">
        <f t="shared" si="4"/>
        <v>861.03291527465888</v>
      </c>
      <c r="I28" s="16">
        <f t="shared" si="4"/>
        <v>863.6617558464319</v>
      </c>
      <c r="J28" s="16">
        <f t="shared" si="4"/>
        <v>685.06763787721127</v>
      </c>
      <c r="K28" s="16">
        <f t="shared" si="4"/>
        <v>835.53863847965351</v>
      </c>
      <c r="L28" s="16">
        <f t="shared" si="4"/>
        <v>887.23369297332817</v>
      </c>
      <c r="M28" s="16">
        <f t="shared" si="4"/>
        <v>1368.6401226792266</v>
      </c>
      <c r="N28" s="16">
        <f t="shared" ref="N28:Q29" si="5">N11/$D11*100</f>
        <v>2395.5309710279862</v>
      </c>
      <c r="O28" s="16">
        <f t="shared" si="5"/>
        <v>2048.1296894682073</v>
      </c>
      <c r="P28" s="16">
        <f t="shared" si="5"/>
        <v>2314.8173503477738</v>
      </c>
      <c r="Q28" s="16">
        <f t="shared" si="5"/>
        <v>3491.7711813352321</v>
      </c>
      <c r="R28" s="16" t="s">
        <v>3</v>
      </c>
    </row>
    <row r="29" spans="1:18">
      <c r="A29" s="2"/>
      <c r="B29" s="3"/>
      <c r="C29" s="8">
        <v>974</v>
      </c>
      <c r="D29" s="16">
        <f t="shared" ref="D29:M29" si="6">D12/$D12*100</f>
        <v>100</v>
      </c>
      <c r="E29" s="16">
        <f t="shared" si="6"/>
        <v>237.88304093567251</v>
      </c>
      <c r="F29" s="16">
        <f t="shared" si="6"/>
        <v>235.92982456140354</v>
      </c>
      <c r="G29" s="16">
        <f t="shared" si="6"/>
        <v>528.63157894736855</v>
      </c>
      <c r="H29" s="16">
        <f t="shared" si="6"/>
        <v>428.24853801169593</v>
      </c>
      <c r="I29" s="16">
        <f t="shared" si="6"/>
        <v>708.10526315789491</v>
      </c>
      <c r="J29" s="16">
        <f t="shared" si="6"/>
        <v>463.92105263157896</v>
      </c>
      <c r="K29" s="16">
        <f t="shared" si="6"/>
        <v>322.95321637426906</v>
      </c>
      <c r="L29" s="16">
        <f t="shared" si="6"/>
        <v>698.37426900584796</v>
      </c>
      <c r="M29" s="16">
        <f t="shared" si="6"/>
        <v>651.04093567251459</v>
      </c>
      <c r="N29" s="16">
        <f t="shared" si="5"/>
        <v>1496.3801169590645</v>
      </c>
      <c r="O29" s="16">
        <f t="shared" si="5"/>
        <v>1348.6842105263158</v>
      </c>
      <c r="P29" s="16">
        <f t="shared" si="5"/>
        <v>1774.3157894736846</v>
      </c>
      <c r="Q29" s="16">
        <f t="shared" si="5"/>
        <v>2015.2514619883045</v>
      </c>
      <c r="R29" s="16" t="s">
        <v>3</v>
      </c>
    </row>
    <row r="30" spans="1:18">
      <c r="A30" s="2"/>
      <c r="B30" s="3"/>
      <c r="C30" s="8">
        <v>971</v>
      </c>
      <c r="D30" s="16">
        <f t="shared" ref="D30:K37" si="7">D13/$D13*100</f>
        <v>100</v>
      </c>
      <c r="E30" s="16">
        <f t="shared" si="7"/>
        <v>94.827586206896555</v>
      </c>
      <c r="F30" s="16">
        <f t="shared" si="7"/>
        <v>94.328555886665725</v>
      </c>
      <c r="G30" s="16">
        <f t="shared" si="7"/>
        <v>226.81992337164752</v>
      </c>
      <c r="H30" s="16">
        <f t="shared" si="7"/>
        <v>276.94468095170521</v>
      </c>
      <c r="I30" s="16">
        <f t="shared" si="7"/>
        <v>242.83382999858097</v>
      </c>
      <c r="J30" s="16">
        <f t="shared" si="7"/>
        <v>259.55252826261761</v>
      </c>
      <c r="K30" s="16">
        <f t="shared" si="7"/>
        <v>262.96769310817842</v>
      </c>
      <c r="L30" s="16" t="s">
        <v>3</v>
      </c>
      <c r="M30" s="16" t="s">
        <v>3</v>
      </c>
      <c r="N30" s="16" t="s">
        <v>3</v>
      </c>
      <c r="O30" s="16" t="s">
        <v>3</v>
      </c>
      <c r="P30" s="16" t="s">
        <v>3</v>
      </c>
      <c r="Q30" s="16" t="s">
        <v>3</v>
      </c>
      <c r="R30" s="16" t="s">
        <v>3</v>
      </c>
    </row>
    <row r="31" spans="1:18">
      <c r="A31" s="2"/>
      <c r="B31" s="3"/>
      <c r="C31" s="8">
        <v>971</v>
      </c>
      <c r="D31" s="16">
        <f t="shared" si="7"/>
        <v>100</v>
      </c>
      <c r="E31" s="16">
        <f t="shared" si="7"/>
        <v>109.47422880424236</v>
      </c>
      <c r="F31" s="16">
        <f t="shared" si="7"/>
        <v>190.9364288947811</v>
      </c>
      <c r="G31" s="16">
        <f t="shared" si="7"/>
        <v>341.04636875121264</v>
      </c>
      <c r="H31" s="16">
        <f t="shared" si="7"/>
        <v>344.35749854491371</v>
      </c>
      <c r="I31" s="16">
        <f t="shared" si="7"/>
        <v>407.4241738343141</v>
      </c>
      <c r="J31" s="16">
        <f t="shared" si="7"/>
        <v>517.6324128564961</v>
      </c>
      <c r="K31" s="16">
        <f t="shared" si="7"/>
        <v>624.23850481795239</v>
      </c>
      <c r="L31" s="16" t="s">
        <v>3</v>
      </c>
      <c r="M31" s="16" t="s">
        <v>3</v>
      </c>
      <c r="N31" s="16" t="s">
        <v>3</v>
      </c>
      <c r="O31" s="16" t="s">
        <v>3</v>
      </c>
      <c r="P31" s="16" t="s">
        <v>3</v>
      </c>
      <c r="Q31" s="16" t="s">
        <v>3</v>
      </c>
      <c r="R31" s="16" t="s">
        <v>3</v>
      </c>
    </row>
    <row r="32" spans="1:18">
      <c r="A32" s="2"/>
      <c r="B32" s="3"/>
      <c r="C32" s="8">
        <v>616</v>
      </c>
      <c r="D32" s="16">
        <f t="shared" si="7"/>
        <v>100</v>
      </c>
      <c r="E32" s="16">
        <f t="shared" si="7"/>
        <v>197.68568595637282</v>
      </c>
      <c r="F32" s="16">
        <f t="shared" si="7"/>
        <v>247.43104380746348</v>
      </c>
      <c r="G32" s="16">
        <f t="shared" si="7"/>
        <v>184.63020551649538</v>
      </c>
      <c r="H32" s="16">
        <f t="shared" si="7"/>
        <v>363.19632233639805</v>
      </c>
      <c r="I32" s="16">
        <f t="shared" si="7"/>
        <v>371.31557598702005</v>
      </c>
      <c r="J32" s="16">
        <f t="shared" si="7"/>
        <v>431.67027221921757</v>
      </c>
      <c r="K32" s="16">
        <f t="shared" si="7"/>
        <v>364.59347394988288</v>
      </c>
      <c r="L32" s="16">
        <f t="shared" ref="L32:O36" si="8">L15/$D15*100</f>
        <v>528.22809626825313</v>
      </c>
      <c r="M32" s="16">
        <f t="shared" si="8"/>
        <v>791.73201730665244</v>
      </c>
      <c r="N32" s="16">
        <f t="shared" si="8"/>
        <v>1164.8323418063819</v>
      </c>
      <c r="O32" s="16">
        <f t="shared" si="8"/>
        <v>1470.5989724175229</v>
      </c>
      <c r="P32" s="16" t="s">
        <v>3</v>
      </c>
      <c r="Q32" s="16" t="s">
        <v>3</v>
      </c>
      <c r="R32" s="16" t="s">
        <v>3</v>
      </c>
    </row>
    <row r="33" spans="1:18">
      <c r="A33" s="2"/>
      <c r="B33" s="3"/>
      <c r="C33" s="8">
        <v>616</v>
      </c>
      <c r="D33" s="16">
        <f t="shared" si="7"/>
        <v>100</v>
      </c>
      <c r="E33" s="16">
        <f t="shared" si="7"/>
        <v>260.06996235528095</v>
      </c>
      <c r="F33" s="16">
        <f t="shared" si="7"/>
        <v>349.14589104339797</v>
      </c>
      <c r="G33" s="16">
        <f t="shared" si="7"/>
        <v>565.94751047659634</v>
      </c>
      <c r="H33" s="16">
        <f t="shared" si="7"/>
        <v>539.23574117479939</v>
      </c>
      <c r="I33" s="16">
        <f t="shared" si="7"/>
        <v>610.95248242062667</v>
      </c>
      <c r="J33" s="16">
        <f t="shared" si="7"/>
        <v>467.31834647347108</v>
      </c>
      <c r="K33" s="16">
        <f t="shared" si="7"/>
        <v>988.70658427445142</v>
      </c>
      <c r="L33" s="16">
        <f t="shared" si="8"/>
        <v>1026.3157894736842</v>
      </c>
      <c r="M33" s="16">
        <f t="shared" si="8"/>
        <v>1398.0396334966972</v>
      </c>
      <c r="N33" s="16">
        <f t="shared" si="8"/>
        <v>2664.251722423468</v>
      </c>
      <c r="O33" s="16">
        <f t="shared" si="8"/>
        <v>1976.9443852546353</v>
      </c>
      <c r="P33" s="16" t="s">
        <v>3</v>
      </c>
      <c r="Q33" s="16" t="s">
        <v>3</v>
      </c>
      <c r="R33" s="16" t="s">
        <v>3</v>
      </c>
    </row>
    <row r="34" spans="1:18">
      <c r="A34" s="2"/>
      <c r="B34" s="3"/>
      <c r="C34" s="8">
        <v>618</v>
      </c>
      <c r="D34" s="16">
        <f t="shared" si="7"/>
        <v>100</v>
      </c>
      <c r="E34" s="16">
        <f t="shared" si="7"/>
        <v>196.86606007628728</v>
      </c>
      <c r="F34" s="16">
        <f t="shared" si="7"/>
        <v>281.18543388429742</v>
      </c>
      <c r="G34" s="16">
        <f t="shared" si="7"/>
        <v>276.6687857596948</v>
      </c>
      <c r="H34" s="16">
        <f t="shared" si="7"/>
        <v>547.68753973299408</v>
      </c>
      <c r="I34" s="16">
        <f t="shared" si="7"/>
        <v>440.59520025429106</v>
      </c>
      <c r="J34" s="16">
        <f t="shared" si="7"/>
        <v>460.52825015893177</v>
      </c>
      <c r="K34" s="16">
        <f t="shared" si="7"/>
        <v>674.6165766052128</v>
      </c>
      <c r="L34" s="16">
        <f t="shared" si="8"/>
        <v>1042.9910998092814</v>
      </c>
      <c r="M34" s="16">
        <f t="shared" si="8"/>
        <v>1100.1201923076922</v>
      </c>
      <c r="N34" s="16">
        <f t="shared" si="8"/>
        <v>1330.5914256198341</v>
      </c>
      <c r="O34" s="16">
        <f t="shared" si="8"/>
        <v>1432.9307056579778</v>
      </c>
      <c r="P34" s="16">
        <f t="shared" ref="P34:Q36" si="9">P17/$D17*100</f>
        <v>1794.385727908455</v>
      </c>
      <c r="Q34" s="16">
        <f t="shared" si="9"/>
        <v>2833.8445645263819</v>
      </c>
      <c r="R34" s="16" t="s">
        <v>3</v>
      </c>
    </row>
    <row r="35" spans="1:18">
      <c r="A35" s="2"/>
      <c r="B35" s="3"/>
      <c r="C35" s="8">
        <v>618</v>
      </c>
      <c r="D35" s="16">
        <f t="shared" si="7"/>
        <v>100</v>
      </c>
      <c r="E35" s="16">
        <f t="shared" si="7"/>
        <v>195.81969277260137</v>
      </c>
      <c r="F35" s="16">
        <f t="shared" si="7"/>
        <v>134.07202216066486</v>
      </c>
      <c r="G35" s="16">
        <f t="shared" si="7"/>
        <v>163.40814656257871</v>
      </c>
      <c r="H35" s="16">
        <f t="shared" si="7"/>
        <v>145.50805842357087</v>
      </c>
      <c r="I35" s="16">
        <f t="shared" si="7"/>
        <v>152.98413497859482</v>
      </c>
      <c r="J35" s="16">
        <f t="shared" si="7"/>
        <v>37.238730798287591</v>
      </c>
      <c r="K35" s="16">
        <f t="shared" si="7"/>
        <v>46.889952153110038</v>
      </c>
      <c r="L35" s="16">
        <f t="shared" si="8"/>
        <v>70.958196927726007</v>
      </c>
      <c r="M35" s="16">
        <f t="shared" si="8"/>
        <v>120.87635356333418</v>
      </c>
      <c r="N35" s="16">
        <f t="shared" si="8"/>
        <v>399.95120876353559</v>
      </c>
      <c r="O35" s="16">
        <f t="shared" si="8"/>
        <v>435.60815915386559</v>
      </c>
      <c r="P35" s="16">
        <f t="shared" si="9"/>
        <v>736.36363636363626</v>
      </c>
      <c r="Q35" s="16">
        <f t="shared" si="9"/>
        <v>854.58165449508931</v>
      </c>
      <c r="R35" s="16" t="s">
        <v>3</v>
      </c>
    </row>
    <row r="36" spans="1:18">
      <c r="A36" s="2"/>
      <c r="B36" s="3"/>
      <c r="C36" s="8">
        <v>623</v>
      </c>
      <c r="D36" s="16">
        <f t="shared" si="7"/>
        <v>100</v>
      </c>
      <c r="E36" s="16">
        <f t="shared" si="7"/>
        <v>150.84132137703565</v>
      </c>
      <c r="F36" s="16">
        <f t="shared" si="7"/>
        <v>195.43135435992576</v>
      </c>
      <c r="G36" s="16">
        <f t="shared" si="7"/>
        <v>231.62234590806014</v>
      </c>
      <c r="H36" s="16">
        <f t="shared" si="7"/>
        <v>402.8164296021439</v>
      </c>
      <c r="I36" s="16">
        <f t="shared" si="7"/>
        <v>351.63368377654092</v>
      </c>
      <c r="J36" s="16">
        <f t="shared" si="7"/>
        <v>536.1987219130076</v>
      </c>
      <c r="K36" s="16">
        <f t="shared" si="7"/>
        <v>493.60441146155421</v>
      </c>
      <c r="L36" s="16">
        <f t="shared" si="8"/>
        <v>561.03896103896102</v>
      </c>
      <c r="M36" s="16">
        <f t="shared" si="8"/>
        <v>816.56874871160574</v>
      </c>
      <c r="N36" s="16">
        <f t="shared" si="8"/>
        <v>816.32653061224471</v>
      </c>
      <c r="O36" s="16">
        <f t="shared" si="8"/>
        <v>786.80555555555554</v>
      </c>
      <c r="P36" s="16">
        <f t="shared" si="9"/>
        <v>1447.7272727272727</v>
      </c>
      <c r="Q36" s="16">
        <f t="shared" si="9"/>
        <v>1430.4550608122033</v>
      </c>
      <c r="R36" s="16">
        <f>R19/$D19*100</f>
        <v>1583.8383838383841</v>
      </c>
    </row>
    <row r="37" spans="1:18">
      <c r="A37" s="2"/>
      <c r="B37" s="3"/>
      <c r="C37" s="8">
        <v>972</v>
      </c>
      <c r="D37" s="16">
        <f t="shared" si="7"/>
        <v>100</v>
      </c>
      <c r="E37" s="16">
        <f t="shared" si="7"/>
        <v>264.9237472766884</v>
      </c>
      <c r="F37" s="16">
        <f t="shared" si="7"/>
        <v>384.55382152861148</v>
      </c>
      <c r="G37" s="16">
        <f t="shared" si="7"/>
        <v>489.0356142456983</v>
      </c>
      <c r="H37" s="16">
        <f t="shared" si="7"/>
        <v>548.87510559779469</v>
      </c>
      <c r="I37" s="16">
        <f t="shared" si="7"/>
        <v>488.41758925792539</v>
      </c>
      <c r="J37" s="16">
        <f t="shared" si="7"/>
        <v>632.19954648526073</v>
      </c>
      <c r="K37" s="16">
        <f t="shared" si="7"/>
        <v>697.23889555822336</v>
      </c>
      <c r="L37" s="16">
        <f>L20/$D20*100</f>
        <v>688.73771730914586</v>
      </c>
      <c r="M37" s="16">
        <f>M20/$D20*100</f>
        <v>1168.783068783069</v>
      </c>
      <c r="N37" s="16">
        <f>N20/$D20*100</f>
        <v>1093.9375750300121</v>
      </c>
      <c r="O37" s="16" t="s">
        <v>3</v>
      </c>
      <c r="P37" s="16" t="s">
        <v>3</v>
      </c>
      <c r="Q37" s="16" t="s">
        <v>3</v>
      </c>
      <c r="R37" s="16" t="s">
        <v>3</v>
      </c>
    </row>
    <row r="38" spans="1:18">
      <c r="A38" s="2"/>
      <c r="B38" s="3"/>
      <c r="C38" s="13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>
      <c r="A39" s="17"/>
      <c r="B39" s="15" t="s">
        <v>4</v>
      </c>
      <c r="C39" s="26" t="s">
        <v>8</v>
      </c>
      <c r="D39" s="26"/>
      <c r="E39" s="4"/>
      <c r="F39" s="4"/>
      <c r="G39" s="4"/>
      <c r="H39" s="4"/>
      <c r="I39" s="4"/>
      <c r="J39" s="16"/>
      <c r="K39" s="16"/>
      <c r="L39" s="16"/>
      <c r="M39" s="16"/>
      <c r="N39" s="16"/>
      <c r="O39" s="16"/>
      <c r="P39" s="16"/>
      <c r="Q39" s="16"/>
      <c r="R39" s="16"/>
    </row>
    <row r="40" spans="1:18">
      <c r="A40" s="2"/>
      <c r="B40" s="3"/>
      <c r="C40" s="8"/>
      <c r="D40" s="18">
        <v>0</v>
      </c>
      <c r="E40" s="18">
        <v>1</v>
      </c>
      <c r="F40" s="18">
        <v>2</v>
      </c>
      <c r="G40" s="18">
        <v>3</v>
      </c>
      <c r="H40" s="18">
        <v>4</v>
      </c>
      <c r="I40" s="18">
        <v>5</v>
      </c>
      <c r="J40" s="16"/>
      <c r="K40" s="16"/>
      <c r="L40" s="16"/>
      <c r="M40" s="16"/>
      <c r="N40" s="16"/>
      <c r="O40" s="16"/>
      <c r="P40" s="16"/>
      <c r="Q40" s="16"/>
      <c r="R40" s="16"/>
    </row>
    <row r="41" spans="1:18">
      <c r="A41" s="2"/>
      <c r="B41" s="3">
        <v>1</v>
      </c>
      <c r="C41" s="8">
        <v>629</v>
      </c>
      <c r="D41" s="16">
        <f t="shared" ref="D41:D54" si="10">D24</f>
        <v>100</v>
      </c>
      <c r="E41" s="16">
        <f t="shared" ref="E41:E54" si="11">AVERAGE(E24:F24)</f>
        <v>193.16146866173906</v>
      </c>
      <c r="F41" s="16">
        <f t="shared" ref="F41:F54" si="12">AVERAGE(G24:I24)</f>
        <v>358.91038866521103</v>
      </c>
      <c r="G41" s="16">
        <f t="shared" ref="G41:G54" si="13">AVERAGE(J24:L24)</f>
        <v>240.65727887613593</v>
      </c>
      <c r="H41" s="16">
        <f t="shared" ref="H41:H46" si="14">AVERAGE(M24:O24)</f>
        <v>488.59977698989769</v>
      </c>
      <c r="I41" s="16">
        <f>AVERAGE(P24:R24)</f>
        <v>769.62755977538745</v>
      </c>
      <c r="J41" s="16"/>
      <c r="K41" s="16"/>
      <c r="L41" s="16"/>
      <c r="M41" s="16"/>
      <c r="N41" s="16"/>
      <c r="O41" s="16"/>
      <c r="P41" s="16"/>
      <c r="Q41" s="16"/>
      <c r="R41" s="16"/>
    </row>
    <row r="42" spans="1:18">
      <c r="A42" s="2"/>
      <c r="B42" s="3">
        <v>2</v>
      </c>
      <c r="C42" s="8">
        <v>629</v>
      </c>
      <c r="D42" s="16">
        <f t="shared" si="10"/>
        <v>100</v>
      </c>
      <c r="E42" s="16">
        <f t="shared" si="11"/>
        <v>154.89900961617496</v>
      </c>
      <c r="F42" s="16">
        <f t="shared" si="12"/>
        <v>251.11846250787661</v>
      </c>
      <c r="G42" s="16">
        <f t="shared" si="13"/>
        <v>122.48431549820559</v>
      </c>
      <c r="H42" s="16">
        <f t="shared" si="14"/>
        <v>332.71862414728372</v>
      </c>
      <c r="I42" s="16">
        <f>AVERAGE(P25:R25)</f>
        <v>475.78627982795007</v>
      </c>
      <c r="J42" s="16"/>
      <c r="K42" s="16"/>
      <c r="L42" s="16"/>
      <c r="M42" s="16"/>
      <c r="N42" s="16"/>
      <c r="O42" s="16"/>
      <c r="P42" s="16"/>
      <c r="Q42" s="16"/>
      <c r="R42" s="16"/>
    </row>
    <row r="43" spans="1:18">
      <c r="A43" s="2"/>
      <c r="B43" s="3">
        <v>3</v>
      </c>
      <c r="C43" s="8">
        <v>630</v>
      </c>
      <c r="D43" s="16">
        <f t="shared" si="10"/>
        <v>100</v>
      </c>
      <c r="E43" s="16">
        <f t="shared" si="11"/>
        <v>251.68282345041763</v>
      </c>
      <c r="F43" s="16">
        <f t="shared" si="12"/>
        <v>660.59236877567503</v>
      </c>
      <c r="G43" s="16">
        <f t="shared" si="13"/>
        <v>807.64567916777412</v>
      </c>
      <c r="H43" s="16">
        <f t="shared" si="14"/>
        <v>1174.4680851063829</v>
      </c>
      <c r="I43" s="16"/>
      <c r="J43" s="4"/>
      <c r="K43" s="4"/>
      <c r="L43" s="4"/>
      <c r="M43" s="4"/>
      <c r="N43" s="4"/>
      <c r="O43" s="4"/>
      <c r="P43" s="4"/>
      <c r="Q43" s="4"/>
      <c r="R43" s="4"/>
    </row>
    <row r="44" spans="1:18">
      <c r="A44" s="2"/>
      <c r="B44" s="3">
        <v>4</v>
      </c>
      <c r="C44" s="8">
        <v>630</v>
      </c>
      <c r="D44" s="16">
        <f t="shared" si="10"/>
        <v>100</v>
      </c>
      <c r="E44" s="16">
        <f t="shared" si="11"/>
        <v>192.76375258264457</v>
      </c>
      <c r="F44" s="16">
        <f t="shared" si="12"/>
        <v>328.91297563705228</v>
      </c>
      <c r="G44" s="16">
        <f t="shared" si="13"/>
        <v>386.770671918044</v>
      </c>
      <c r="H44" s="16">
        <f t="shared" si="14"/>
        <v>558.39601627066099</v>
      </c>
      <c r="I44" s="16"/>
      <c r="J44" s="19"/>
      <c r="K44" s="19"/>
      <c r="L44" s="19"/>
      <c r="M44" s="19"/>
      <c r="N44" s="19"/>
      <c r="O44" s="19"/>
      <c r="P44" s="19"/>
      <c r="Q44" s="19"/>
      <c r="R44" s="19"/>
    </row>
    <row r="45" spans="1:18">
      <c r="A45" s="2"/>
      <c r="B45" s="3">
        <v>5</v>
      </c>
      <c r="C45" s="8">
        <v>974</v>
      </c>
      <c r="D45" s="16">
        <f t="shared" si="10"/>
        <v>100</v>
      </c>
      <c r="E45" s="16">
        <f t="shared" si="11"/>
        <v>280.21797469740949</v>
      </c>
      <c r="F45" s="16">
        <f t="shared" si="12"/>
        <v>794.14078901728817</v>
      </c>
      <c r="G45" s="16">
        <f t="shared" si="13"/>
        <v>802.61332311006436</v>
      </c>
      <c r="H45" s="16">
        <f t="shared" si="14"/>
        <v>1937.4335943918068</v>
      </c>
      <c r="I45" s="16">
        <f>AVERAGE(P28:R28)</f>
        <v>2903.2942658415031</v>
      </c>
      <c r="J45" s="4"/>
      <c r="K45" s="4"/>
      <c r="L45" s="4"/>
      <c r="M45" s="4"/>
      <c r="N45" s="4"/>
      <c r="O45" s="4"/>
      <c r="P45" s="4"/>
      <c r="Q45" s="4"/>
      <c r="R45" s="4"/>
    </row>
    <row r="46" spans="1:18">
      <c r="A46" s="2"/>
      <c r="B46" s="3">
        <v>6</v>
      </c>
      <c r="C46" s="8">
        <v>974</v>
      </c>
      <c r="D46" s="16">
        <f t="shared" si="10"/>
        <v>100</v>
      </c>
      <c r="E46" s="16">
        <f t="shared" si="11"/>
        <v>236.90643274853801</v>
      </c>
      <c r="F46" s="16">
        <f t="shared" si="12"/>
        <v>554.99512670565309</v>
      </c>
      <c r="G46" s="16">
        <f t="shared" si="13"/>
        <v>495.08284600389862</v>
      </c>
      <c r="H46" s="16">
        <f t="shared" si="14"/>
        <v>1165.3684210526317</v>
      </c>
      <c r="I46" s="16">
        <f>AVERAGE(P29:R29)</f>
        <v>1894.7836257309946</v>
      </c>
      <c r="J46" s="4"/>
      <c r="K46" s="4"/>
      <c r="L46" s="4"/>
      <c r="M46" s="4"/>
      <c r="N46" s="4"/>
      <c r="O46" s="4"/>
      <c r="P46" s="4"/>
      <c r="Q46" s="4"/>
      <c r="R46" s="4"/>
    </row>
    <row r="47" spans="1:18">
      <c r="A47" s="2"/>
      <c r="B47" s="3">
        <v>7</v>
      </c>
      <c r="C47" s="8">
        <v>971</v>
      </c>
      <c r="D47" s="16">
        <f t="shared" si="10"/>
        <v>100</v>
      </c>
      <c r="E47" s="16">
        <f t="shared" si="11"/>
        <v>94.578071046781133</v>
      </c>
      <c r="F47" s="16">
        <f t="shared" si="12"/>
        <v>248.86614477397791</v>
      </c>
      <c r="G47" s="16">
        <f t="shared" si="13"/>
        <v>261.26011068539799</v>
      </c>
      <c r="H47" s="16"/>
      <c r="I47" s="16"/>
      <c r="J47" s="4"/>
      <c r="K47" s="4"/>
      <c r="L47" s="4"/>
      <c r="M47" s="4"/>
      <c r="N47" s="4"/>
      <c r="O47" s="4"/>
      <c r="P47" s="4"/>
      <c r="Q47" s="4"/>
      <c r="R47" s="4"/>
    </row>
    <row r="48" spans="1:18">
      <c r="A48" s="2"/>
      <c r="B48" s="3">
        <v>8</v>
      </c>
      <c r="C48" s="8">
        <v>971</v>
      </c>
      <c r="D48" s="16">
        <f t="shared" si="10"/>
        <v>100</v>
      </c>
      <c r="E48" s="16">
        <f t="shared" si="11"/>
        <v>150.20532884951172</v>
      </c>
      <c r="F48" s="16">
        <f t="shared" si="12"/>
        <v>364.2760137101468</v>
      </c>
      <c r="G48" s="16">
        <f t="shared" si="13"/>
        <v>570.93545883722425</v>
      </c>
      <c r="H48" s="16"/>
      <c r="I48" s="16"/>
      <c r="J48" s="4"/>
      <c r="K48" s="4"/>
      <c r="L48" s="4"/>
      <c r="M48" s="4"/>
      <c r="N48" s="4"/>
      <c r="O48" s="4"/>
      <c r="P48" s="4"/>
      <c r="Q48" s="4"/>
      <c r="R48" s="4"/>
    </row>
    <row r="49" spans="1:18">
      <c r="A49" s="2"/>
      <c r="B49" s="3">
        <v>9</v>
      </c>
      <c r="C49" s="8">
        <v>616</v>
      </c>
      <c r="D49" s="16">
        <f t="shared" si="10"/>
        <v>100</v>
      </c>
      <c r="E49" s="16">
        <f t="shared" si="11"/>
        <v>222.55836488191815</v>
      </c>
      <c r="F49" s="16">
        <f t="shared" si="12"/>
        <v>306.38070127997116</v>
      </c>
      <c r="G49" s="16">
        <f t="shared" si="13"/>
        <v>441.49728081245121</v>
      </c>
      <c r="H49" s="16">
        <f t="shared" ref="H49:H54" si="15">AVERAGE(M32:O32)</f>
        <v>1142.3877771768523</v>
      </c>
      <c r="I49" s="16"/>
      <c r="J49" s="4"/>
      <c r="K49" s="4"/>
      <c r="L49" s="4"/>
      <c r="M49" s="4"/>
      <c r="N49" s="4"/>
      <c r="O49" s="4"/>
      <c r="P49" s="4"/>
      <c r="Q49" s="4"/>
      <c r="R49" s="4"/>
    </row>
    <row r="50" spans="1:18">
      <c r="A50" s="2"/>
      <c r="B50" s="3">
        <v>10</v>
      </c>
      <c r="C50" s="8">
        <v>616</v>
      </c>
      <c r="D50" s="16">
        <f t="shared" si="10"/>
        <v>100</v>
      </c>
      <c r="E50" s="16">
        <f t="shared" si="11"/>
        <v>304.60792669933949</v>
      </c>
      <c r="F50" s="16">
        <f t="shared" si="12"/>
        <v>572.04524469067417</v>
      </c>
      <c r="G50" s="16">
        <f t="shared" si="13"/>
        <v>827.44690674053561</v>
      </c>
      <c r="H50" s="16">
        <f t="shared" si="15"/>
        <v>2013.0785803916003</v>
      </c>
      <c r="I50" s="16"/>
      <c r="J50" s="4"/>
      <c r="R50" s="4"/>
    </row>
    <row r="51" spans="1:18">
      <c r="A51" s="2"/>
      <c r="B51" s="3">
        <v>11</v>
      </c>
      <c r="C51" s="8">
        <v>618</v>
      </c>
      <c r="D51" s="16">
        <f t="shared" si="10"/>
        <v>100</v>
      </c>
      <c r="E51" s="16">
        <f t="shared" si="11"/>
        <v>239.02574698029235</v>
      </c>
      <c r="F51" s="16">
        <f t="shared" si="12"/>
        <v>421.65050858232667</v>
      </c>
      <c r="G51" s="16">
        <f t="shared" si="13"/>
        <v>726.04530885780866</v>
      </c>
      <c r="H51" s="16">
        <f t="shared" si="15"/>
        <v>1287.8807745285014</v>
      </c>
      <c r="I51" s="16">
        <f>AVERAGE(P34:R34)</f>
        <v>2314.1151462174184</v>
      </c>
      <c r="J51" s="4"/>
      <c r="R51" s="4"/>
    </row>
    <row r="52" spans="1:18">
      <c r="A52" s="2"/>
      <c r="B52" s="3">
        <v>12</v>
      </c>
      <c r="C52" s="8">
        <v>618</v>
      </c>
      <c r="D52" s="16">
        <f t="shared" si="10"/>
        <v>100</v>
      </c>
      <c r="E52" s="16">
        <f t="shared" si="11"/>
        <v>164.94585746663313</v>
      </c>
      <c r="F52" s="16">
        <f t="shared" si="12"/>
        <v>153.96677998824813</v>
      </c>
      <c r="G52" s="16">
        <f t="shared" si="13"/>
        <v>51.695626626374541</v>
      </c>
      <c r="H52" s="16">
        <f t="shared" si="15"/>
        <v>318.81190716024508</v>
      </c>
      <c r="I52" s="16">
        <f>AVERAGE(P35:R35)</f>
        <v>795.47264542936273</v>
      </c>
      <c r="J52" s="4"/>
      <c r="K52" s="13"/>
      <c r="L52" s="16"/>
      <c r="M52" s="16"/>
      <c r="N52" s="16"/>
      <c r="O52" s="16"/>
      <c r="P52" s="16"/>
      <c r="Q52" s="16"/>
      <c r="R52" s="4"/>
    </row>
    <row r="53" spans="1:18">
      <c r="A53" s="2"/>
      <c r="B53" s="3">
        <v>13</v>
      </c>
      <c r="C53" s="8">
        <v>623</v>
      </c>
      <c r="D53" s="16">
        <f t="shared" si="10"/>
        <v>100</v>
      </c>
      <c r="E53" s="16">
        <f t="shared" si="11"/>
        <v>173.13633786848072</v>
      </c>
      <c r="F53" s="16">
        <f t="shared" si="12"/>
        <v>328.69081976224834</v>
      </c>
      <c r="G53" s="16">
        <f t="shared" si="13"/>
        <v>530.28069813784089</v>
      </c>
      <c r="H53" s="16">
        <f t="shared" si="15"/>
        <v>806.56694495980207</v>
      </c>
      <c r="I53" s="16">
        <f>AVERAGE(P36:R36)</f>
        <v>1487.3402391259533</v>
      </c>
      <c r="J53" s="4"/>
      <c r="R53" s="4"/>
    </row>
    <row r="54" spans="1:18">
      <c r="A54" s="2"/>
      <c r="B54" s="3">
        <v>14</v>
      </c>
      <c r="C54" s="8">
        <v>972</v>
      </c>
      <c r="D54" s="16">
        <f t="shared" si="10"/>
        <v>100</v>
      </c>
      <c r="E54" s="16">
        <f t="shared" si="11"/>
        <v>324.73878440264991</v>
      </c>
      <c r="F54" s="16">
        <f t="shared" si="12"/>
        <v>508.77610303380612</v>
      </c>
      <c r="G54" s="16">
        <f t="shared" si="13"/>
        <v>672.72538645087661</v>
      </c>
      <c r="H54" s="16">
        <f t="shared" si="15"/>
        <v>1131.3603219065405</v>
      </c>
      <c r="I54" s="16"/>
      <c r="J54" s="4"/>
      <c r="R54" s="4"/>
    </row>
    <row r="55" spans="1:18">
      <c r="A55" s="2"/>
      <c r="B55" s="3"/>
      <c r="C55" s="13" t="s">
        <v>5</v>
      </c>
      <c r="D55" s="16">
        <f t="shared" ref="D55:I55" si="16">AVERAGE(D41:D54)</f>
        <v>100</v>
      </c>
      <c r="E55" s="16">
        <f t="shared" si="16"/>
        <v>213.10199142518073</v>
      </c>
      <c r="F55" s="16">
        <f t="shared" si="16"/>
        <v>418.09445908072536</v>
      </c>
      <c r="G55" s="16">
        <f t="shared" si="16"/>
        <v>495.51006369447379</v>
      </c>
      <c r="H55" s="16">
        <f t="shared" si="16"/>
        <v>1029.7559020068504</v>
      </c>
      <c r="I55" s="16">
        <f t="shared" si="16"/>
        <v>1520.0599659926527</v>
      </c>
      <c r="J55" s="4"/>
      <c r="R55" s="4"/>
    </row>
    <row r="56" spans="1:18">
      <c r="A56" s="2"/>
      <c r="B56" s="3"/>
      <c r="C56" s="13" t="s">
        <v>6</v>
      </c>
      <c r="D56" s="16">
        <f>STDEV(D41:D54)/(SQRT(14))</f>
        <v>0</v>
      </c>
      <c r="E56" s="16">
        <f>STDEV(E41:E54)/(SQRT(14))</f>
        <v>17.269087725834574</v>
      </c>
      <c r="F56" s="16">
        <f>STDEV(F41:F54)/(SQRT(14))</f>
        <v>47.578890473089331</v>
      </c>
      <c r="G56" s="16">
        <f>STDEV(G41:G54)/(SQRT(14))</f>
        <v>68.902588654203583</v>
      </c>
      <c r="H56" s="16">
        <f>STDEV(H41:H54)/(SQRT(12))</f>
        <v>162.27357736445589</v>
      </c>
      <c r="I56" s="16">
        <f>STDEV(I41:I54)/(SQRT(7))</f>
        <v>340.3091127144271</v>
      </c>
      <c r="J56" s="4"/>
      <c r="R56" s="4"/>
    </row>
    <row r="57" spans="1:18">
      <c r="A57" s="2"/>
      <c r="B57" s="3"/>
      <c r="C57" s="8"/>
      <c r="D57" s="16"/>
      <c r="E57" s="16"/>
      <c r="F57" s="16"/>
      <c r="G57" s="16"/>
      <c r="H57" s="16"/>
      <c r="I57" s="16"/>
      <c r="J57" s="4"/>
      <c r="R57" s="4"/>
    </row>
    <row r="58" spans="1:18">
      <c r="A58" s="2"/>
      <c r="B58" s="3"/>
      <c r="C58" s="8"/>
      <c r="D58" s="16"/>
      <c r="E58" s="16"/>
      <c r="F58" s="16"/>
      <c r="G58" s="16"/>
      <c r="H58" s="16"/>
      <c r="I58" s="16"/>
      <c r="J58" s="4"/>
      <c r="R58" s="4"/>
    </row>
    <row r="59" spans="1:18">
      <c r="A59" s="2"/>
      <c r="B59" s="3"/>
      <c r="C59" s="8"/>
      <c r="D59" s="16"/>
      <c r="E59" s="16"/>
      <c r="F59" s="16"/>
      <c r="G59" s="16"/>
      <c r="H59" s="16"/>
      <c r="I59" s="16"/>
      <c r="J59" s="4"/>
      <c r="R59" s="4"/>
    </row>
    <row r="60" spans="1:18">
      <c r="A60" s="28" t="s">
        <v>20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</row>
    <row r="62" spans="1:18">
      <c r="D62" s="21" t="s">
        <v>12</v>
      </c>
      <c r="E62" s="21"/>
      <c r="F62" s="21"/>
      <c r="G62" s="22" t="s">
        <v>13</v>
      </c>
      <c r="H62" s="22"/>
      <c r="I62" s="22"/>
      <c r="J62" s="21" t="s">
        <v>14</v>
      </c>
      <c r="K62" s="21"/>
      <c r="L62" s="21"/>
      <c r="M62" s="22" t="s">
        <v>15</v>
      </c>
      <c r="N62" s="22"/>
      <c r="O62" s="22"/>
      <c r="P62" s="21" t="s">
        <v>16</v>
      </c>
      <c r="Q62" s="21"/>
      <c r="R62" s="21"/>
    </row>
    <row r="63" spans="1:18">
      <c r="A63" s="2" t="s">
        <v>1</v>
      </c>
      <c r="B63" s="3" t="s">
        <v>2</v>
      </c>
      <c r="C63" s="4" t="s">
        <v>0</v>
      </c>
      <c r="D63" s="23" t="s">
        <v>17</v>
      </c>
      <c r="E63" s="23" t="s">
        <v>18</v>
      </c>
      <c r="F63" s="23" t="s">
        <v>19</v>
      </c>
      <c r="G63" s="24" t="s">
        <v>17</v>
      </c>
      <c r="H63" s="24" t="s">
        <v>18</v>
      </c>
      <c r="I63" s="24" t="s">
        <v>19</v>
      </c>
      <c r="J63" s="23" t="s">
        <v>17</v>
      </c>
      <c r="K63" s="23" t="s">
        <v>18</v>
      </c>
      <c r="L63" s="23" t="s">
        <v>19</v>
      </c>
      <c r="M63" s="24" t="s">
        <v>17</v>
      </c>
      <c r="N63" s="24" t="s">
        <v>18</v>
      </c>
      <c r="O63" s="24" t="s">
        <v>19</v>
      </c>
      <c r="P63" s="23" t="s">
        <v>17</v>
      </c>
      <c r="Q63" s="23" t="s">
        <v>18</v>
      </c>
      <c r="R63" s="23" t="s">
        <v>19</v>
      </c>
    </row>
    <row r="64" spans="1:18">
      <c r="A64" s="27">
        <v>1</v>
      </c>
      <c r="B64" s="3">
        <v>1</v>
      </c>
      <c r="C64" s="8">
        <v>621</v>
      </c>
      <c r="D64" s="9">
        <v>41.602499999999999</v>
      </c>
      <c r="E64" s="9">
        <v>116.61350000000002</v>
      </c>
      <c r="F64" s="9">
        <v>166.09300000000002</v>
      </c>
      <c r="G64" s="9">
        <v>138.38400000000001</v>
      </c>
      <c r="H64" s="9">
        <v>278.84249999999997</v>
      </c>
      <c r="I64" s="9">
        <v>288.8</v>
      </c>
      <c r="J64" s="9">
        <v>162</v>
      </c>
      <c r="K64" s="9">
        <v>269.11449999999996</v>
      </c>
      <c r="L64" s="9">
        <v>232.18649999999997</v>
      </c>
      <c r="M64" s="9">
        <v>429.88749999999999</v>
      </c>
      <c r="N64" s="9">
        <v>484.41599999999994</v>
      </c>
      <c r="O64" s="9">
        <v>430.56250000000011</v>
      </c>
      <c r="P64" s="9">
        <v>533.23199999999986</v>
      </c>
      <c r="Q64" s="9">
        <v>550.50950000000012</v>
      </c>
      <c r="R64" s="9" t="s">
        <v>11</v>
      </c>
    </row>
    <row r="65" spans="1:18">
      <c r="A65" s="27"/>
      <c r="B65" s="3">
        <v>2</v>
      </c>
      <c r="C65" s="8">
        <v>621</v>
      </c>
      <c r="D65" s="9">
        <v>36.503999999999998</v>
      </c>
      <c r="E65" s="9">
        <v>78.03</v>
      </c>
      <c r="F65" s="9">
        <v>120.21300000000001</v>
      </c>
      <c r="G65" s="9">
        <v>131.196</v>
      </c>
      <c r="H65" s="9">
        <v>128.30400000000003</v>
      </c>
      <c r="I65" s="9">
        <v>169.13600000000002</v>
      </c>
      <c r="J65" s="9">
        <v>102.49999999999999</v>
      </c>
      <c r="K65" s="9">
        <v>133.27999999999997</v>
      </c>
      <c r="L65" s="9">
        <v>196.46250000000001</v>
      </c>
      <c r="M65" s="9">
        <v>310.28399999999993</v>
      </c>
      <c r="N65" s="9">
        <v>298.42399999999998</v>
      </c>
      <c r="O65" s="9">
        <v>282.43700000000001</v>
      </c>
      <c r="P65" s="9">
        <v>409.24799999999999</v>
      </c>
      <c r="Q65" s="9">
        <v>380.70100000000002</v>
      </c>
      <c r="R65" s="9" t="s">
        <v>11</v>
      </c>
    </row>
    <row r="66" spans="1:18">
      <c r="A66" s="27">
        <v>2</v>
      </c>
      <c r="B66" s="3">
        <v>3</v>
      </c>
      <c r="C66" s="8">
        <v>624</v>
      </c>
      <c r="D66" s="9">
        <v>57.434000000000012</v>
      </c>
      <c r="E66" s="9">
        <v>87.133499999999998</v>
      </c>
      <c r="F66" s="9">
        <v>131.196</v>
      </c>
      <c r="G66" s="9">
        <v>174.636</v>
      </c>
      <c r="H66" s="9">
        <v>263.78550000000001</v>
      </c>
      <c r="I66" s="9">
        <v>300.35199999999998</v>
      </c>
      <c r="J66" s="9">
        <v>208.86</v>
      </c>
      <c r="K66" s="9">
        <v>247.93800000000005</v>
      </c>
      <c r="L66" s="9">
        <v>309.39400000000006</v>
      </c>
      <c r="M66" s="9">
        <v>401.54399999999993</v>
      </c>
      <c r="N66" s="9">
        <v>511.56</v>
      </c>
      <c r="O66" s="9">
        <v>386.99200000000002</v>
      </c>
      <c r="P66" s="9">
        <v>770.17549999999994</v>
      </c>
      <c r="Q66" s="9" t="s">
        <v>11</v>
      </c>
      <c r="R66" s="9" t="s">
        <v>11</v>
      </c>
    </row>
    <row r="67" spans="1:18">
      <c r="A67" s="27"/>
      <c r="B67" s="3">
        <v>4</v>
      </c>
      <c r="C67" s="8">
        <v>624</v>
      </c>
      <c r="D67" s="9">
        <v>31.045999999999999</v>
      </c>
      <c r="E67" s="9">
        <v>62.207999999999998</v>
      </c>
      <c r="F67" s="9">
        <v>50.847499999999997</v>
      </c>
      <c r="G67" s="9">
        <v>85.832999999999984</v>
      </c>
      <c r="H67" s="9">
        <v>81.931499999999986</v>
      </c>
      <c r="I67" s="9">
        <v>105.05599999999998</v>
      </c>
      <c r="J67" s="9">
        <v>78.75</v>
      </c>
      <c r="K67" s="9">
        <v>105.05599999999998</v>
      </c>
      <c r="L67" s="9">
        <v>129.51400000000001</v>
      </c>
      <c r="M67" s="9">
        <v>216.5625</v>
      </c>
      <c r="N67" s="9">
        <v>254.14400000000001</v>
      </c>
      <c r="O67" s="9">
        <v>241.05600000000004</v>
      </c>
      <c r="P67" s="9">
        <v>389.20699999999994</v>
      </c>
      <c r="Q67" s="9" t="s">
        <v>11</v>
      </c>
      <c r="R67" s="9" t="s">
        <v>11</v>
      </c>
    </row>
    <row r="68" spans="1:18">
      <c r="A68" s="27">
        <v>3</v>
      </c>
      <c r="B68" s="3">
        <v>5</v>
      </c>
      <c r="C68" s="8">
        <v>626</v>
      </c>
      <c r="D68" s="9">
        <v>70</v>
      </c>
      <c r="E68" s="9">
        <v>60.747500000000009</v>
      </c>
      <c r="F68" s="9">
        <v>144.86849999999998</v>
      </c>
      <c r="G68" s="9">
        <v>152.8065</v>
      </c>
      <c r="H68" s="9">
        <v>158.76</v>
      </c>
      <c r="I68" s="9">
        <v>278.4375</v>
      </c>
      <c r="J68" s="9">
        <v>184.32000000000005</v>
      </c>
      <c r="K68" s="9">
        <v>236.92699999999999</v>
      </c>
      <c r="L68" s="9">
        <v>355.73700000000002</v>
      </c>
      <c r="M68" s="9">
        <v>385.78400000000005</v>
      </c>
      <c r="N68" s="9">
        <v>496.8599999999999</v>
      </c>
      <c r="O68" s="9">
        <v>437.11250000000001</v>
      </c>
      <c r="P68" s="9">
        <v>645</v>
      </c>
      <c r="Q68" s="9">
        <v>458.55199999999996</v>
      </c>
      <c r="R68" s="9">
        <v>529.98399999999992</v>
      </c>
    </row>
    <row r="69" spans="1:18">
      <c r="A69" s="27"/>
      <c r="B69" s="3">
        <v>6</v>
      </c>
      <c r="C69" s="8">
        <v>626</v>
      </c>
      <c r="D69" s="9">
        <v>48.6</v>
      </c>
      <c r="E69" s="9">
        <v>43.560000000000009</v>
      </c>
      <c r="F69" s="9">
        <v>64.061000000000007</v>
      </c>
      <c r="G69" s="9">
        <v>70.829500000000024</v>
      </c>
      <c r="H69" s="9">
        <v>91.854000000000013</v>
      </c>
      <c r="I69" s="9">
        <v>108.84150000000001</v>
      </c>
      <c r="J69" s="9">
        <v>46.574999999999996</v>
      </c>
      <c r="K69" s="9">
        <v>66.816000000000003</v>
      </c>
      <c r="L69" s="9">
        <v>65.165500000000009</v>
      </c>
      <c r="M69" s="9">
        <v>144</v>
      </c>
      <c r="N69" s="9">
        <v>144.86849999999998</v>
      </c>
      <c r="O69" s="9">
        <v>166.88750000000002</v>
      </c>
      <c r="P69" s="9">
        <v>179.56</v>
      </c>
      <c r="Q69" s="9">
        <v>133.27999999999997</v>
      </c>
      <c r="R69" s="9">
        <v>238.464</v>
      </c>
    </row>
    <row r="70" spans="1:18">
      <c r="A70" s="27">
        <v>4</v>
      </c>
      <c r="B70" s="3">
        <v>7</v>
      </c>
      <c r="C70" s="8" t="s">
        <v>9</v>
      </c>
      <c r="D70" s="9">
        <v>46.574999999999996</v>
      </c>
      <c r="E70" s="9">
        <v>93.312000000000012</v>
      </c>
      <c r="F70" s="9">
        <v>151.55200000000005</v>
      </c>
      <c r="G70" s="9">
        <v>112.89599999999999</v>
      </c>
      <c r="H70" s="9">
        <v>132.87800000000001</v>
      </c>
      <c r="I70" s="9">
        <v>171.39600000000002</v>
      </c>
      <c r="J70" s="9">
        <v>111.84299999999999</v>
      </c>
      <c r="K70" s="9">
        <v>45.6</v>
      </c>
      <c r="L70" s="9">
        <v>151.07850000000002</v>
      </c>
      <c r="M70" s="9">
        <v>244.48849999999996</v>
      </c>
      <c r="N70" s="9">
        <v>288.8</v>
      </c>
      <c r="O70" s="9">
        <v>204.40350000000001</v>
      </c>
      <c r="P70" s="9">
        <v>295.3125</v>
      </c>
      <c r="Q70" s="9">
        <v>287.49</v>
      </c>
      <c r="R70" s="9">
        <v>393.35399999999993</v>
      </c>
    </row>
    <row r="71" spans="1:18">
      <c r="A71" s="27"/>
      <c r="B71" s="3">
        <v>8</v>
      </c>
      <c r="C71" s="8" t="s">
        <v>9</v>
      </c>
      <c r="D71" s="9">
        <v>33.462000000000003</v>
      </c>
      <c r="E71" s="9">
        <v>71.527499999999989</v>
      </c>
      <c r="F71" s="9">
        <v>139.53749999999997</v>
      </c>
      <c r="G71" s="9">
        <v>139.53749999999997</v>
      </c>
      <c r="H71" s="9">
        <v>151.42349999999999</v>
      </c>
      <c r="I71" s="9">
        <v>130.61850000000001</v>
      </c>
      <c r="J71" s="9">
        <v>153</v>
      </c>
      <c r="K71" s="9">
        <v>217.58750000000001</v>
      </c>
      <c r="L71" s="9">
        <v>225.28000000000003</v>
      </c>
      <c r="M71" s="9">
        <v>386.63</v>
      </c>
      <c r="N71" s="9">
        <v>368.08199999999999</v>
      </c>
      <c r="O71" s="9">
        <v>303.26400000000001</v>
      </c>
      <c r="P71" s="9">
        <v>514.86500000000001</v>
      </c>
      <c r="Q71" s="9">
        <v>505.75</v>
      </c>
      <c r="R71" s="9">
        <v>618.21249999999998</v>
      </c>
    </row>
    <row r="72" spans="1:18">
      <c r="A72" s="27">
        <v>5</v>
      </c>
      <c r="B72" s="3">
        <v>9</v>
      </c>
      <c r="C72" s="8">
        <v>611</v>
      </c>
      <c r="D72" s="9">
        <v>44.375999999999998</v>
      </c>
      <c r="E72" s="9">
        <v>44.375999999999998</v>
      </c>
      <c r="F72" s="9">
        <v>44.528000000000006</v>
      </c>
      <c r="G72" s="9">
        <v>84.564000000000007</v>
      </c>
      <c r="H72" s="9">
        <v>66.25</v>
      </c>
      <c r="I72" s="9">
        <v>83.824000000000012</v>
      </c>
      <c r="J72" s="9">
        <v>25.272000000000002</v>
      </c>
      <c r="K72" s="9">
        <v>43.218000000000004</v>
      </c>
      <c r="L72" s="9">
        <v>53.016000000000005</v>
      </c>
      <c r="M72" s="9">
        <v>94.221000000000004</v>
      </c>
      <c r="N72" s="9">
        <v>156.81599999999997</v>
      </c>
      <c r="O72" s="9">
        <v>202.50199999999998</v>
      </c>
      <c r="P72" s="9">
        <v>152.1</v>
      </c>
      <c r="Q72" s="9">
        <v>226.48249999999999</v>
      </c>
      <c r="R72" s="9">
        <v>284.8</v>
      </c>
    </row>
    <row r="73" spans="1:18">
      <c r="A73" s="27"/>
      <c r="B73" s="3">
        <v>10</v>
      </c>
      <c r="C73" s="8">
        <v>611</v>
      </c>
      <c r="D73" s="9">
        <v>22.541999999999998</v>
      </c>
      <c r="E73" s="9">
        <v>27.380000000000003</v>
      </c>
      <c r="F73" s="9">
        <v>10.625</v>
      </c>
      <c r="G73" s="9">
        <v>20.181000000000004</v>
      </c>
      <c r="H73" s="9">
        <v>40.343999999999994</v>
      </c>
      <c r="I73" s="9">
        <v>28.512000000000004</v>
      </c>
      <c r="J73" s="9">
        <v>11.299500000000002</v>
      </c>
      <c r="K73" s="9">
        <v>10.3125</v>
      </c>
      <c r="L73" s="9">
        <v>14.895999999999997</v>
      </c>
      <c r="M73" s="9">
        <v>51.304000000000009</v>
      </c>
      <c r="N73" s="9">
        <v>94.221000000000004</v>
      </c>
      <c r="O73" s="9">
        <v>83.1875</v>
      </c>
      <c r="P73" s="9">
        <v>99.824999999999989</v>
      </c>
      <c r="Q73" s="9">
        <v>135.16800000000001</v>
      </c>
      <c r="R73" s="9">
        <v>134.946</v>
      </c>
    </row>
    <row r="74" spans="1:18">
      <c r="A74" s="27">
        <v>6</v>
      </c>
      <c r="B74" s="3">
        <v>11</v>
      </c>
      <c r="C74" s="8">
        <v>612</v>
      </c>
      <c r="D74" s="9">
        <v>38.662999999999997</v>
      </c>
      <c r="E74" s="9">
        <v>62.426000000000016</v>
      </c>
      <c r="F74" s="9">
        <v>43.705999999999996</v>
      </c>
      <c r="G74" s="9">
        <v>81.64800000000001</v>
      </c>
      <c r="H74" s="9">
        <v>78.416000000000011</v>
      </c>
      <c r="I74" s="9">
        <v>87.480000000000018</v>
      </c>
      <c r="J74" s="9">
        <v>51.2</v>
      </c>
      <c r="K74" s="9">
        <v>49.923000000000002</v>
      </c>
      <c r="L74" s="9">
        <v>41.067</v>
      </c>
      <c r="M74" s="9">
        <v>130.69600000000003</v>
      </c>
      <c r="N74" s="9">
        <v>164.15199999999999</v>
      </c>
      <c r="O74" s="9">
        <v>178.95549999999997</v>
      </c>
      <c r="P74" s="9">
        <v>255.881</v>
      </c>
      <c r="Q74" s="9">
        <v>239.70400000000001</v>
      </c>
      <c r="R74" s="9">
        <v>235.46800000000002</v>
      </c>
    </row>
    <row r="75" spans="1:18">
      <c r="A75" s="27"/>
      <c r="B75" s="3">
        <v>12</v>
      </c>
      <c r="C75" s="8">
        <v>612</v>
      </c>
      <c r="D75" s="9">
        <v>18.259</v>
      </c>
      <c r="E75" s="9">
        <v>22.05</v>
      </c>
      <c r="F75" s="9">
        <v>20.480000000000004</v>
      </c>
      <c r="G75" s="9">
        <v>25.112499999999997</v>
      </c>
      <c r="H75" s="9">
        <v>38.662999999999997</v>
      </c>
      <c r="I75" s="9">
        <v>26.567999999999998</v>
      </c>
      <c r="J75" s="9">
        <v>6</v>
      </c>
      <c r="K75" s="9">
        <v>9.5219999999999985</v>
      </c>
      <c r="L75" s="9">
        <v>12.935999999999998</v>
      </c>
      <c r="M75" s="9">
        <v>26.011000000000003</v>
      </c>
      <c r="N75" s="9">
        <v>59.903999999999996</v>
      </c>
      <c r="O75" s="9">
        <v>73.00800000000001</v>
      </c>
      <c r="P75" s="9">
        <v>89.375999999999991</v>
      </c>
      <c r="Q75" s="9">
        <v>94.221000000000004</v>
      </c>
      <c r="R75" s="9">
        <v>62.920000000000009</v>
      </c>
    </row>
    <row r="76" spans="1:18">
      <c r="A76" s="27">
        <v>7</v>
      </c>
      <c r="B76" s="3">
        <v>13</v>
      </c>
      <c r="C76" s="8" t="s">
        <v>10</v>
      </c>
      <c r="D76" s="9">
        <v>40.571999999999996</v>
      </c>
      <c r="E76" s="9">
        <v>38.4</v>
      </c>
      <c r="F76" s="9">
        <v>50.625</v>
      </c>
      <c r="G76" s="9">
        <v>50.783999999999992</v>
      </c>
      <c r="H76" s="9">
        <v>39.503499999999995</v>
      </c>
      <c r="I76" s="9">
        <v>59.903999999999996</v>
      </c>
      <c r="J76" s="9">
        <v>21.504000000000005</v>
      </c>
      <c r="K76" s="9">
        <v>25.92</v>
      </c>
      <c r="L76" s="9">
        <v>5.0714999999999995</v>
      </c>
      <c r="M76" s="9" t="s">
        <v>11</v>
      </c>
      <c r="N76" s="9">
        <v>39.200000000000003</v>
      </c>
      <c r="O76" s="9">
        <v>49.725999999999992</v>
      </c>
      <c r="P76" s="9">
        <v>67.625999999999991</v>
      </c>
      <c r="Q76" s="9">
        <v>76.729500000000002</v>
      </c>
      <c r="R76" s="9">
        <v>61.852000000000004</v>
      </c>
    </row>
    <row r="77" spans="1:18">
      <c r="A77" s="27"/>
      <c r="B77" s="3">
        <v>14</v>
      </c>
      <c r="C77" s="8" t="s">
        <v>10</v>
      </c>
      <c r="D77" s="9">
        <v>39.753499999999995</v>
      </c>
      <c r="E77" s="9">
        <v>58.538500000000006</v>
      </c>
      <c r="F77" s="9">
        <v>42.4</v>
      </c>
      <c r="G77" s="9">
        <v>71.527499999999989</v>
      </c>
      <c r="H77" s="9">
        <v>64.512</v>
      </c>
      <c r="I77" s="9">
        <v>70.829500000000024</v>
      </c>
      <c r="J77" s="9">
        <v>29.4</v>
      </c>
      <c r="K77" s="9">
        <v>24.853999999999996</v>
      </c>
      <c r="L77" s="9">
        <v>26.950000000000003</v>
      </c>
      <c r="M77" s="9">
        <v>39.69</v>
      </c>
      <c r="N77" s="9">
        <v>90.943999999999988</v>
      </c>
      <c r="O77" s="9">
        <v>57.112000000000009</v>
      </c>
      <c r="P77" s="9">
        <v>99.824999999999989</v>
      </c>
      <c r="Q77" s="9">
        <v>91.854000000000013</v>
      </c>
      <c r="R77" s="9">
        <v>121.08600000000001</v>
      </c>
    </row>
    <row r="78" spans="1:18">
      <c r="A78" s="27">
        <v>8</v>
      </c>
      <c r="B78" s="3">
        <v>15</v>
      </c>
      <c r="C78" s="8">
        <v>970</v>
      </c>
      <c r="D78" s="9">
        <v>8.75</v>
      </c>
      <c r="E78" s="9">
        <v>8.1994999999999987</v>
      </c>
      <c r="F78" s="9">
        <v>12.935999999999998</v>
      </c>
      <c r="G78" s="9">
        <v>15.299999999999999</v>
      </c>
      <c r="H78" s="9">
        <v>63.749999999999993</v>
      </c>
      <c r="I78" s="9">
        <v>82.865500000000011</v>
      </c>
      <c r="J78" s="9">
        <v>61.225500000000011</v>
      </c>
      <c r="K78" s="9">
        <v>84.699999999999989</v>
      </c>
      <c r="L78" s="9">
        <v>128.99250000000001</v>
      </c>
      <c r="M78" s="9">
        <v>48.400000000000006</v>
      </c>
      <c r="N78" s="9">
        <v>154.87050000000002</v>
      </c>
      <c r="O78" s="9">
        <v>173.77650000000003</v>
      </c>
      <c r="P78" s="9">
        <v>57.131999999999998</v>
      </c>
      <c r="Q78" s="9">
        <v>216.30200000000002</v>
      </c>
      <c r="R78" s="9">
        <v>171.5</v>
      </c>
    </row>
    <row r="79" spans="1:18">
      <c r="A79" s="27"/>
      <c r="B79" s="3">
        <v>16</v>
      </c>
      <c r="C79" s="8">
        <v>970</v>
      </c>
      <c r="D79" s="9">
        <v>13.5</v>
      </c>
      <c r="E79" s="9">
        <v>17.55</v>
      </c>
      <c r="F79" s="9">
        <v>19.220000000000002</v>
      </c>
      <c r="G79" s="9">
        <v>30.456000000000003</v>
      </c>
      <c r="H79" s="9">
        <v>75.843000000000004</v>
      </c>
      <c r="I79" s="9">
        <v>103.96800000000002</v>
      </c>
      <c r="J79" s="9">
        <v>87.88000000000001</v>
      </c>
      <c r="K79" s="9">
        <v>67.374500000000012</v>
      </c>
      <c r="L79" s="9">
        <v>96.800000000000011</v>
      </c>
      <c r="M79" s="9">
        <v>39.503499999999995</v>
      </c>
      <c r="N79" s="9">
        <v>199.58400000000003</v>
      </c>
      <c r="O79" s="9">
        <v>168.33750000000001</v>
      </c>
      <c r="P79" s="9">
        <v>127.83199999999999</v>
      </c>
      <c r="Q79" s="9">
        <v>269.00099999999998</v>
      </c>
      <c r="R79" s="9">
        <v>221.77800000000002</v>
      </c>
    </row>
    <row r="80" spans="1:18">
      <c r="A80" s="2"/>
      <c r="B80" s="3"/>
      <c r="C80" s="14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>
      <c r="A81" s="2"/>
      <c r="B81" s="26" t="s">
        <v>21</v>
      </c>
      <c r="C81" s="14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>
      <c r="A82" s="2"/>
      <c r="B82" s="3"/>
      <c r="C82" s="4"/>
      <c r="D82" s="5" t="s">
        <v>12</v>
      </c>
      <c r="E82" s="5"/>
      <c r="F82" s="5"/>
      <c r="G82" s="6" t="s">
        <v>13</v>
      </c>
      <c r="H82" s="6"/>
      <c r="I82" s="6"/>
      <c r="J82" s="5" t="s">
        <v>14</v>
      </c>
      <c r="K82" s="5"/>
      <c r="L82" s="5"/>
      <c r="M82" s="6" t="s">
        <v>15</v>
      </c>
      <c r="N82" s="6"/>
      <c r="O82" s="6"/>
      <c r="P82" s="5" t="s">
        <v>16</v>
      </c>
      <c r="Q82" s="5"/>
      <c r="R82" s="5"/>
    </row>
    <row r="83" spans="1:18">
      <c r="A83" s="2"/>
      <c r="B83" s="3"/>
      <c r="C83" s="8">
        <v>621</v>
      </c>
      <c r="D83" s="4">
        <f t="shared" ref="D83:Q83" si="17">D64/$D64*100</f>
        <v>100</v>
      </c>
      <c r="E83" s="4">
        <f t="shared" si="17"/>
        <v>280.30406826512831</v>
      </c>
      <c r="F83" s="4">
        <f t="shared" si="17"/>
        <v>399.23802656090385</v>
      </c>
      <c r="G83" s="4">
        <f t="shared" si="17"/>
        <v>332.63385613845327</v>
      </c>
      <c r="H83" s="4">
        <f t="shared" si="17"/>
        <v>670.25419145484045</v>
      </c>
      <c r="I83" s="4">
        <f t="shared" si="17"/>
        <v>694.18905113875371</v>
      </c>
      <c r="J83" s="4">
        <f t="shared" si="17"/>
        <v>389.39967550027046</v>
      </c>
      <c r="K83" s="4">
        <f t="shared" si="17"/>
        <v>646.87098131121923</v>
      </c>
      <c r="L83" s="4">
        <f t="shared" si="17"/>
        <v>558.10708491076241</v>
      </c>
      <c r="M83" s="4">
        <f t="shared" si="17"/>
        <v>1033.3213148248303</v>
      </c>
      <c r="N83" s="4">
        <f t="shared" si="17"/>
        <v>1164.3915630070308</v>
      </c>
      <c r="O83" s="4">
        <f t="shared" si="17"/>
        <v>1034.9438134727484</v>
      </c>
      <c r="P83" s="4">
        <f t="shared" si="17"/>
        <v>1281.7306652244451</v>
      </c>
      <c r="Q83" s="4">
        <f t="shared" si="17"/>
        <v>1323.2606213568899</v>
      </c>
      <c r="R83" s="4" t="s">
        <v>3</v>
      </c>
    </row>
    <row r="84" spans="1:18">
      <c r="A84" s="2"/>
      <c r="B84" s="3"/>
      <c r="C84" s="8">
        <v>621</v>
      </c>
      <c r="D84" s="4">
        <f t="shared" ref="D84:Q84" si="18">D65/$D65*100</f>
        <v>100</v>
      </c>
      <c r="E84" s="4">
        <f t="shared" si="18"/>
        <v>213.75739644970415</v>
      </c>
      <c r="F84" s="4">
        <f t="shared" si="18"/>
        <v>329.31459566074955</v>
      </c>
      <c r="G84" s="4">
        <f t="shared" si="18"/>
        <v>359.40170940170941</v>
      </c>
      <c r="H84" s="4">
        <f t="shared" si="18"/>
        <v>351.47928994082849</v>
      </c>
      <c r="I84" s="4">
        <f t="shared" si="18"/>
        <v>463.33552487398651</v>
      </c>
      <c r="J84" s="4">
        <f t="shared" si="18"/>
        <v>280.79114617576153</v>
      </c>
      <c r="K84" s="4">
        <f t="shared" si="18"/>
        <v>365.11067280298045</v>
      </c>
      <c r="L84" s="4">
        <f t="shared" si="18"/>
        <v>538.19444444444446</v>
      </c>
      <c r="M84" s="4">
        <f t="shared" si="18"/>
        <v>849.99999999999977</v>
      </c>
      <c r="N84" s="4">
        <f t="shared" si="18"/>
        <v>817.51040981810218</v>
      </c>
      <c r="O84" s="4">
        <f t="shared" si="18"/>
        <v>773.7152092921325</v>
      </c>
      <c r="P84" s="4">
        <f t="shared" si="18"/>
        <v>1121.104536489152</v>
      </c>
      <c r="Q84" s="4">
        <f t="shared" si="18"/>
        <v>1042.9021477098402</v>
      </c>
      <c r="R84" s="4" t="s">
        <v>3</v>
      </c>
    </row>
    <row r="85" spans="1:18">
      <c r="A85" s="2"/>
      <c r="B85" s="3"/>
      <c r="C85" s="8">
        <v>624</v>
      </c>
      <c r="D85" s="4">
        <f t="shared" ref="D85:P85" si="19">D66/$D66*100</f>
        <v>100</v>
      </c>
      <c r="E85" s="4">
        <f t="shared" si="19"/>
        <v>151.71065919141969</v>
      </c>
      <c r="F85" s="4">
        <f t="shared" si="19"/>
        <v>228.42915346310542</v>
      </c>
      <c r="G85" s="4">
        <f t="shared" si="19"/>
        <v>304.06379496465502</v>
      </c>
      <c r="H85" s="4">
        <f t="shared" si="19"/>
        <v>459.28457011526262</v>
      </c>
      <c r="I85" s="4">
        <f t="shared" si="19"/>
        <v>522.95156179266621</v>
      </c>
      <c r="J85" s="4">
        <f t="shared" si="19"/>
        <v>363.6521920813455</v>
      </c>
      <c r="K85" s="4">
        <f t="shared" si="19"/>
        <v>431.69202911167599</v>
      </c>
      <c r="L85" s="4">
        <f t="shared" si="19"/>
        <v>538.69484974057173</v>
      </c>
      <c r="M85" s="4">
        <f t="shared" si="19"/>
        <v>699.13988229968277</v>
      </c>
      <c r="N85" s="4">
        <f t="shared" si="19"/>
        <v>890.69192464393905</v>
      </c>
      <c r="O85" s="4">
        <f t="shared" si="19"/>
        <v>673.80297384824303</v>
      </c>
      <c r="P85" s="4">
        <f t="shared" si="19"/>
        <v>1340.9748580979904</v>
      </c>
      <c r="Q85" s="4" t="s">
        <v>3</v>
      </c>
      <c r="R85" s="4" t="s">
        <v>3</v>
      </c>
    </row>
    <row r="86" spans="1:18">
      <c r="A86" s="2"/>
      <c r="B86" s="3"/>
      <c r="C86" s="8">
        <v>624</v>
      </c>
      <c r="D86" s="4">
        <f t="shared" ref="D86:P86" si="20">D67/$D67*100</f>
        <v>100</v>
      </c>
      <c r="E86" s="4">
        <f t="shared" si="20"/>
        <v>200.37363911615023</v>
      </c>
      <c r="F86" s="4">
        <f t="shared" si="20"/>
        <v>163.78116343490302</v>
      </c>
      <c r="G86" s="4">
        <f t="shared" si="20"/>
        <v>276.47039876312562</v>
      </c>
      <c r="H86" s="4">
        <f t="shared" si="20"/>
        <v>263.90356245571087</v>
      </c>
      <c r="I86" s="4">
        <f t="shared" si="20"/>
        <v>338.38819815757256</v>
      </c>
      <c r="J86" s="4">
        <f t="shared" si="20"/>
        <v>253.6558654899182</v>
      </c>
      <c r="K86" s="4">
        <f t="shared" si="20"/>
        <v>338.38819815757256</v>
      </c>
      <c r="L86" s="4">
        <f t="shared" si="20"/>
        <v>417.16807318173039</v>
      </c>
      <c r="M86" s="4">
        <f t="shared" si="20"/>
        <v>697.55363009727512</v>
      </c>
      <c r="N86" s="4">
        <f t="shared" si="20"/>
        <v>818.60465116279079</v>
      </c>
      <c r="O86" s="4">
        <f t="shared" si="20"/>
        <v>776.44785157508227</v>
      </c>
      <c r="P86" s="4">
        <f t="shared" si="20"/>
        <v>1253.6462024093278</v>
      </c>
      <c r="Q86" s="4" t="s">
        <v>3</v>
      </c>
      <c r="R86" s="4" t="s">
        <v>3</v>
      </c>
    </row>
    <row r="87" spans="1:18">
      <c r="A87" s="2"/>
      <c r="B87" s="3"/>
      <c r="C87" s="8">
        <v>626</v>
      </c>
      <c r="D87" s="4">
        <f t="shared" ref="D87:P87" si="21">D68/$D68*100</f>
        <v>100</v>
      </c>
      <c r="E87" s="4">
        <f t="shared" si="21"/>
        <v>86.782142857142873</v>
      </c>
      <c r="F87" s="4">
        <f t="shared" si="21"/>
        <v>206.95499999999996</v>
      </c>
      <c r="G87" s="4">
        <f t="shared" si="21"/>
        <v>218.29499999999999</v>
      </c>
      <c r="H87" s="4">
        <f t="shared" si="21"/>
        <v>226.79999999999998</v>
      </c>
      <c r="I87" s="4">
        <f t="shared" si="21"/>
        <v>397.76785714285717</v>
      </c>
      <c r="J87" s="4">
        <f t="shared" si="21"/>
        <v>263.3142857142858</v>
      </c>
      <c r="K87" s="4">
        <f t="shared" si="21"/>
        <v>338.46714285714285</v>
      </c>
      <c r="L87" s="4">
        <f t="shared" si="21"/>
        <v>508.1957142857143</v>
      </c>
      <c r="M87" s="4">
        <f t="shared" si="21"/>
        <v>551.12</v>
      </c>
      <c r="N87" s="4">
        <f t="shared" si="21"/>
        <v>709.8</v>
      </c>
      <c r="O87" s="4">
        <f t="shared" si="21"/>
        <v>624.44642857142856</v>
      </c>
      <c r="P87" s="4">
        <f t="shared" si="21"/>
        <v>921.42857142857133</v>
      </c>
      <c r="Q87" s="4">
        <f t="shared" ref="Q87:R96" si="22">Q68/$D68*100</f>
        <v>655.07428571428568</v>
      </c>
      <c r="R87" s="4">
        <f t="shared" si="22"/>
        <v>757.11999999999989</v>
      </c>
    </row>
    <row r="88" spans="1:18">
      <c r="A88" s="2"/>
      <c r="B88" s="3"/>
      <c r="C88" s="8">
        <v>626</v>
      </c>
      <c r="D88" s="4">
        <f t="shared" ref="D88:P88" si="23">D69/$D69*100</f>
        <v>100</v>
      </c>
      <c r="E88" s="4">
        <f t="shared" si="23"/>
        <v>89.629629629629648</v>
      </c>
      <c r="F88" s="4">
        <f t="shared" si="23"/>
        <v>131.81275720164609</v>
      </c>
      <c r="G88" s="4">
        <f t="shared" si="23"/>
        <v>145.73971193415642</v>
      </c>
      <c r="H88" s="4">
        <f t="shared" si="23"/>
        <v>189</v>
      </c>
      <c r="I88" s="4">
        <f t="shared" si="23"/>
        <v>223.95370370370372</v>
      </c>
      <c r="J88" s="4">
        <f t="shared" si="23"/>
        <v>95.833333333333329</v>
      </c>
      <c r="K88" s="4">
        <f t="shared" si="23"/>
        <v>137.4814814814815</v>
      </c>
      <c r="L88" s="4">
        <f t="shared" si="23"/>
        <v>134.08539094650206</v>
      </c>
      <c r="M88" s="4">
        <f t="shared" si="23"/>
        <v>296.2962962962963</v>
      </c>
      <c r="N88" s="4">
        <f t="shared" si="23"/>
        <v>298.08333333333331</v>
      </c>
      <c r="O88" s="4">
        <f t="shared" si="23"/>
        <v>343.38991769547329</v>
      </c>
      <c r="P88" s="4">
        <f t="shared" si="23"/>
        <v>369.46502057613168</v>
      </c>
      <c r="Q88" s="4">
        <f t="shared" si="22"/>
        <v>274.23868312757196</v>
      </c>
      <c r="R88" s="4">
        <f t="shared" si="22"/>
        <v>490.66666666666663</v>
      </c>
    </row>
    <row r="89" spans="1:18">
      <c r="A89" s="2"/>
      <c r="B89" s="3"/>
      <c r="C89" s="8" t="s">
        <v>9</v>
      </c>
      <c r="D89" s="4">
        <f t="shared" ref="D89:P89" si="24">D70/$D70*100</f>
        <v>100</v>
      </c>
      <c r="E89" s="4">
        <f t="shared" si="24"/>
        <v>200.34782608695659</v>
      </c>
      <c r="F89" s="4">
        <f t="shared" si="24"/>
        <v>325.39345142243707</v>
      </c>
      <c r="G89" s="4">
        <f t="shared" si="24"/>
        <v>242.39613526570048</v>
      </c>
      <c r="H89" s="4">
        <f t="shared" si="24"/>
        <v>285.29898013955994</v>
      </c>
      <c r="I89" s="4">
        <f t="shared" si="24"/>
        <v>368.00000000000006</v>
      </c>
      <c r="J89" s="4">
        <f t="shared" si="24"/>
        <v>240.13526570048307</v>
      </c>
      <c r="K89" s="4">
        <f t="shared" si="24"/>
        <v>97.90660225442835</v>
      </c>
      <c r="L89" s="4">
        <f t="shared" si="24"/>
        <v>324.37681159420293</v>
      </c>
      <c r="M89" s="4">
        <f t="shared" si="24"/>
        <v>524.93505099302195</v>
      </c>
      <c r="N89" s="4">
        <f t="shared" si="24"/>
        <v>620.07514761137963</v>
      </c>
      <c r="O89" s="4">
        <f t="shared" si="24"/>
        <v>438.86956521739131</v>
      </c>
      <c r="P89" s="4">
        <f t="shared" si="24"/>
        <v>634.05797101449275</v>
      </c>
      <c r="Q89" s="4">
        <f t="shared" si="22"/>
        <v>617.26247987117563</v>
      </c>
      <c r="R89" s="4">
        <f t="shared" si="22"/>
        <v>844.56038647342984</v>
      </c>
    </row>
    <row r="90" spans="1:18">
      <c r="A90" s="2"/>
      <c r="B90" s="3"/>
      <c r="C90" s="8" t="s">
        <v>9</v>
      </c>
      <c r="D90" s="4">
        <f t="shared" ref="D90:P90" si="25">D71/$D71*100</f>
        <v>100</v>
      </c>
      <c r="E90" s="4">
        <f t="shared" si="25"/>
        <v>213.75739644970412</v>
      </c>
      <c r="F90" s="4">
        <f t="shared" si="25"/>
        <v>417.00286892594568</v>
      </c>
      <c r="G90" s="4">
        <f t="shared" si="25"/>
        <v>417.00286892594568</v>
      </c>
      <c r="H90" s="4">
        <f t="shared" si="25"/>
        <v>452.52375829298899</v>
      </c>
      <c r="I90" s="4">
        <f t="shared" si="25"/>
        <v>390.34875381029229</v>
      </c>
      <c r="J90" s="4">
        <f t="shared" si="25"/>
        <v>457.23507261968797</v>
      </c>
      <c r="K90" s="4">
        <f t="shared" si="25"/>
        <v>650.25252525252517</v>
      </c>
      <c r="L90" s="4">
        <f t="shared" si="25"/>
        <v>673.24128862590408</v>
      </c>
      <c r="M90" s="4">
        <f t="shared" si="25"/>
        <v>1155.4300400454244</v>
      </c>
      <c r="N90" s="4">
        <f t="shared" si="25"/>
        <v>1099.9999999999998</v>
      </c>
      <c r="O90" s="4">
        <f t="shared" si="25"/>
        <v>906.29370629370612</v>
      </c>
      <c r="P90" s="4">
        <f t="shared" si="25"/>
        <v>1538.6557886557885</v>
      </c>
      <c r="Q90" s="4">
        <f t="shared" si="22"/>
        <v>1511.4159344928573</v>
      </c>
      <c r="R90" s="4">
        <f t="shared" si="22"/>
        <v>1847.50612635228</v>
      </c>
    </row>
    <row r="91" spans="1:18">
      <c r="A91" s="2"/>
      <c r="B91" s="3"/>
      <c r="C91" s="8">
        <v>611</v>
      </c>
      <c r="D91" s="4">
        <f t="shared" ref="D91:P91" si="26">D72/$D72*100</f>
        <v>100</v>
      </c>
      <c r="E91" s="4">
        <f t="shared" si="26"/>
        <v>100</v>
      </c>
      <c r="F91" s="4">
        <f t="shared" si="26"/>
        <v>100.34252749233823</v>
      </c>
      <c r="G91" s="4">
        <f t="shared" si="26"/>
        <v>190.56246619794484</v>
      </c>
      <c r="H91" s="4">
        <f t="shared" si="26"/>
        <v>149.2924103118803</v>
      </c>
      <c r="I91" s="4">
        <f t="shared" si="26"/>
        <v>188.89489814314047</v>
      </c>
      <c r="J91" s="4">
        <f t="shared" si="26"/>
        <v>56.949702541914561</v>
      </c>
      <c r="K91" s="4">
        <f t="shared" si="26"/>
        <v>97.39048134126557</v>
      </c>
      <c r="L91" s="4">
        <f t="shared" si="26"/>
        <v>119.46998377501355</v>
      </c>
      <c r="M91" s="4">
        <f t="shared" si="26"/>
        <v>212.32422931314227</v>
      </c>
      <c r="N91" s="4">
        <f t="shared" si="26"/>
        <v>353.38020551649538</v>
      </c>
      <c r="O91" s="4">
        <f t="shared" si="26"/>
        <v>456.33225166756802</v>
      </c>
      <c r="P91" s="4">
        <f t="shared" si="26"/>
        <v>342.7528393726339</v>
      </c>
      <c r="Q91" s="4">
        <f t="shared" si="22"/>
        <v>510.37159725978006</v>
      </c>
      <c r="R91" s="4">
        <f t="shared" si="22"/>
        <v>641.78835406526059</v>
      </c>
    </row>
    <row r="92" spans="1:18">
      <c r="A92" s="2"/>
      <c r="B92" s="3"/>
      <c r="C92" s="8">
        <v>611</v>
      </c>
      <c r="D92" s="4">
        <f t="shared" ref="D92:P92" si="27">D73/$D73*100</f>
        <v>100</v>
      </c>
      <c r="E92" s="4">
        <f t="shared" si="27"/>
        <v>121.46215952444328</v>
      </c>
      <c r="F92" s="4">
        <f t="shared" si="27"/>
        <v>47.134238310708902</v>
      </c>
      <c r="G92" s="4">
        <f t="shared" si="27"/>
        <v>89.526217726909792</v>
      </c>
      <c r="H92" s="4">
        <f t="shared" si="27"/>
        <v>178.9725845089167</v>
      </c>
      <c r="I92" s="4">
        <f t="shared" si="27"/>
        <v>126.48389672611128</v>
      </c>
      <c r="J92" s="4">
        <f t="shared" si="27"/>
        <v>50.126430662762857</v>
      </c>
      <c r="K92" s="4">
        <f t="shared" si="27"/>
        <v>45.747937183923348</v>
      </c>
      <c r="L92" s="4">
        <f t="shared" si="27"/>
        <v>66.081093070712441</v>
      </c>
      <c r="M92" s="4">
        <f t="shared" si="27"/>
        <v>227.59293762753975</v>
      </c>
      <c r="N92" s="4">
        <f t="shared" si="27"/>
        <v>417.97977109395799</v>
      </c>
      <c r="O92" s="4">
        <f t="shared" si="27"/>
        <v>369.033359950315</v>
      </c>
      <c r="P92" s="4">
        <f t="shared" si="27"/>
        <v>442.84003194037797</v>
      </c>
      <c r="Q92" s="4">
        <f t="shared" si="22"/>
        <v>599.62736225712013</v>
      </c>
      <c r="R92" s="4">
        <f t="shared" si="22"/>
        <v>598.6425339366516</v>
      </c>
    </row>
    <row r="93" spans="1:18">
      <c r="A93" s="2"/>
      <c r="B93" s="3"/>
      <c r="C93" s="8">
        <v>612</v>
      </c>
      <c r="D93" s="4">
        <f t="shared" ref="D93:P93" si="28">D74/$D74*100</f>
        <v>100</v>
      </c>
      <c r="E93" s="4">
        <f t="shared" si="28"/>
        <v>161.46186276284826</v>
      </c>
      <c r="F93" s="4">
        <f t="shared" si="28"/>
        <v>113.04347826086956</v>
      </c>
      <c r="G93" s="4">
        <f t="shared" si="28"/>
        <v>211.17864625093765</v>
      </c>
      <c r="H93" s="4">
        <f t="shared" si="28"/>
        <v>202.81923285828833</v>
      </c>
      <c r="I93" s="4">
        <f t="shared" si="28"/>
        <v>226.26283526886178</v>
      </c>
      <c r="J93" s="4">
        <f t="shared" si="28"/>
        <v>132.42635077464243</v>
      </c>
      <c r="K93" s="4">
        <f t="shared" si="28"/>
        <v>129.12345136176708</v>
      </c>
      <c r="L93" s="4">
        <f t="shared" si="28"/>
        <v>106.21783100121564</v>
      </c>
      <c r="M93" s="4">
        <f t="shared" si="28"/>
        <v>338.03895196958342</v>
      </c>
      <c r="N93" s="4">
        <f t="shared" si="28"/>
        <v>424.57129555388872</v>
      </c>
      <c r="O93" s="4">
        <f t="shared" si="28"/>
        <v>462.85984015725631</v>
      </c>
      <c r="P93" s="4">
        <f t="shared" si="28"/>
        <v>661.82396606574775</v>
      </c>
      <c r="Q93" s="4">
        <f t="shared" si="22"/>
        <v>619.9829294157206</v>
      </c>
      <c r="R93" s="4">
        <f t="shared" si="22"/>
        <v>609.02671805084981</v>
      </c>
    </row>
    <row r="94" spans="1:18">
      <c r="A94" s="2"/>
      <c r="B94" s="3"/>
      <c r="C94" s="8">
        <v>612</v>
      </c>
      <c r="D94" s="4">
        <f t="shared" ref="D94:P94" si="29">D75/$D75*100</f>
        <v>100</v>
      </c>
      <c r="E94" s="4">
        <f t="shared" si="29"/>
        <v>120.76236376581413</v>
      </c>
      <c r="F94" s="4">
        <f t="shared" si="29"/>
        <v>112.16386439564052</v>
      </c>
      <c r="G94" s="4">
        <f t="shared" si="29"/>
        <v>137.53491428884382</v>
      </c>
      <c r="H94" s="4">
        <f t="shared" si="29"/>
        <v>211.74763130510979</v>
      </c>
      <c r="I94" s="4">
        <f t="shared" si="29"/>
        <v>145.50632564762583</v>
      </c>
      <c r="J94" s="4">
        <f t="shared" si="29"/>
        <v>32.860507147160305</v>
      </c>
      <c r="K94" s="4">
        <f t="shared" si="29"/>
        <v>52.149624842543396</v>
      </c>
      <c r="L94" s="4">
        <f t="shared" si="29"/>
        <v>70.847253409277599</v>
      </c>
      <c r="M94" s="4">
        <f t="shared" si="29"/>
        <v>142.45577523413112</v>
      </c>
      <c r="N94" s="4">
        <f t="shared" si="29"/>
        <v>328.07930335724842</v>
      </c>
      <c r="O94" s="4">
        <f t="shared" si="29"/>
        <v>399.84665096664662</v>
      </c>
      <c r="P94" s="4">
        <f t="shared" si="29"/>
        <v>489.49011446409986</v>
      </c>
      <c r="Q94" s="4">
        <f t="shared" si="22"/>
        <v>516.02497398543187</v>
      </c>
      <c r="R94" s="4">
        <f t="shared" si="22"/>
        <v>344.59718494988778</v>
      </c>
    </row>
    <row r="95" spans="1:18">
      <c r="A95" s="2"/>
      <c r="B95" s="3"/>
      <c r="C95" s="8" t="s">
        <v>10</v>
      </c>
      <c r="D95" s="4">
        <f t="shared" ref="D95:L95" si="30">D76/$D76*100</f>
        <v>100</v>
      </c>
      <c r="E95" s="4">
        <f t="shared" si="30"/>
        <v>94.646554273883481</v>
      </c>
      <c r="F95" s="4">
        <f t="shared" si="30"/>
        <v>124.7781721384206</v>
      </c>
      <c r="G95" s="4">
        <f t="shared" si="30"/>
        <v>125.17006802721087</v>
      </c>
      <c r="H95" s="4">
        <f t="shared" si="30"/>
        <v>97.366410332248847</v>
      </c>
      <c r="I95" s="4">
        <f t="shared" si="30"/>
        <v>147.64862466725822</v>
      </c>
      <c r="J95" s="4">
        <f t="shared" si="30"/>
        <v>53.002070393374758</v>
      </c>
      <c r="K95" s="4">
        <f t="shared" si="30"/>
        <v>63.886424134871355</v>
      </c>
      <c r="L95" s="4">
        <f t="shared" si="30"/>
        <v>12.5</v>
      </c>
      <c r="M95" s="4" t="s">
        <v>3</v>
      </c>
      <c r="N95" s="4">
        <f t="shared" ref="N95:P96" si="31">N76/$D76*100</f>
        <v>96.618357487922722</v>
      </c>
      <c r="O95" s="4">
        <f t="shared" si="31"/>
        <v>122.56235827664399</v>
      </c>
      <c r="P95" s="4">
        <f t="shared" si="31"/>
        <v>166.68145519077194</v>
      </c>
      <c r="Q95" s="4">
        <f t="shared" si="22"/>
        <v>189.11934338952975</v>
      </c>
      <c r="R95" s="4">
        <f t="shared" si="22"/>
        <v>152.44996549344378</v>
      </c>
    </row>
    <row r="96" spans="1:18">
      <c r="A96" s="2"/>
      <c r="B96" s="3"/>
      <c r="C96" s="8" t="s">
        <v>10</v>
      </c>
      <c r="D96" s="4">
        <f t="shared" ref="D96:L96" si="32">D77/$D77*100</f>
        <v>100</v>
      </c>
      <c r="E96" s="4">
        <f t="shared" si="32"/>
        <v>147.25370093199345</v>
      </c>
      <c r="F96" s="4">
        <f t="shared" si="32"/>
        <v>106.65727546002239</v>
      </c>
      <c r="G96" s="4">
        <f t="shared" si="32"/>
        <v>179.92755354874413</v>
      </c>
      <c r="H96" s="4">
        <f t="shared" si="32"/>
        <v>162.28005081313597</v>
      </c>
      <c r="I96" s="4">
        <f t="shared" si="32"/>
        <v>178.17173330650141</v>
      </c>
      <c r="J96" s="4">
        <f t="shared" si="32"/>
        <v>73.955752323694782</v>
      </c>
      <c r="K96" s="4">
        <f t="shared" si="32"/>
        <v>62.52028123309897</v>
      </c>
      <c r="L96" s="4">
        <f t="shared" si="32"/>
        <v>67.792772963386881</v>
      </c>
      <c r="M96" s="4">
        <f>M77/$D77*100</f>
        <v>99.840265636987951</v>
      </c>
      <c r="N96" s="4">
        <f t="shared" si="31"/>
        <v>228.76979385462914</v>
      </c>
      <c r="O96" s="4">
        <f t="shared" si="31"/>
        <v>143.66533764322642</v>
      </c>
      <c r="P96" s="4">
        <f t="shared" si="31"/>
        <v>251.10996516030033</v>
      </c>
      <c r="Q96" s="4">
        <f t="shared" si="22"/>
        <v>231.05890047417213</v>
      </c>
      <c r="R96" s="4">
        <f t="shared" si="22"/>
        <v>304.59204849887442</v>
      </c>
    </row>
    <row r="97" spans="1:18">
      <c r="A97" s="2"/>
      <c r="B97" s="3"/>
      <c r="C97" s="8">
        <v>970</v>
      </c>
      <c r="D97" s="4">
        <f>D78/$D78*100</f>
        <v>100</v>
      </c>
      <c r="E97" s="4">
        <f t="shared" ref="E97:R98" si="33">E78/$D78*100</f>
        <v>93.708571428571418</v>
      </c>
      <c r="F97" s="4">
        <f t="shared" si="33"/>
        <v>147.83999999999997</v>
      </c>
      <c r="G97" s="4">
        <f t="shared" si="33"/>
        <v>174.85714285714283</v>
      </c>
      <c r="H97" s="4">
        <f t="shared" si="33"/>
        <v>728.57142857142844</v>
      </c>
      <c r="I97" s="4">
        <f t="shared" si="33"/>
        <v>947.03428571428583</v>
      </c>
      <c r="J97" s="4">
        <f t="shared" si="33"/>
        <v>699.72000000000014</v>
      </c>
      <c r="K97" s="4">
        <f t="shared" si="33"/>
        <v>967.99999999999977</v>
      </c>
      <c r="L97" s="4">
        <f t="shared" si="33"/>
        <v>1474.2</v>
      </c>
      <c r="M97" s="4">
        <f t="shared" si="33"/>
        <v>553.14285714285722</v>
      </c>
      <c r="N97" s="4">
        <f t="shared" si="33"/>
        <v>1769.9485714285718</v>
      </c>
      <c r="O97" s="4">
        <f t="shared" si="33"/>
        <v>1986.017142857143</v>
      </c>
      <c r="P97" s="4">
        <f t="shared" si="33"/>
        <v>652.93714285714282</v>
      </c>
      <c r="Q97" s="4">
        <f t="shared" si="33"/>
        <v>2472.0228571428574</v>
      </c>
      <c r="R97" s="4">
        <f t="shared" si="33"/>
        <v>1960.0000000000002</v>
      </c>
    </row>
    <row r="98" spans="1:18">
      <c r="A98" s="2"/>
      <c r="B98" s="3"/>
      <c r="C98" s="8">
        <v>970</v>
      </c>
      <c r="D98" s="4">
        <f>D79/$D79*100</f>
        <v>100</v>
      </c>
      <c r="E98" s="4">
        <f t="shared" si="33"/>
        <v>130</v>
      </c>
      <c r="F98" s="4">
        <f t="shared" si="33"/>
        <v>142.37037037037038</v>
      </c>
      <c r="G98" s="4">
        <f t="shared" si="33"/>
        <v>225.60000000000002</v>
      </c>
      <c r="H98" s="4">
        <f t="shared" si="33"/>
        <v>561.80000000000007</v>
      </c>
      <c r="I98" s="4">
        <f t="shared" si="33"/>
        <v>770.13333333333344</v>
      </c>
      <c r="J98" s="4">
        <f t="shared" si="33"/>
        <v>650.96296296296305</v>
      </c>
      <c r="K98" s="4">
        <f t="shared" si="33"/>
        <v>499.07037037037048</v>
      </c>
      <c r="L98" s="4">
        <f t="shared" si="33"/>
        <v>717.03703703703707</v>
      </c>
      <c r="M98" s="4">
        <f t="shared" si="33"/>
        <v>292.6185185185185</v>
      </c>
      <c r="N98" s="4">
        <f t="shared" si="33"/>
        <v>1478.4000000000003</v>
      </c>
      <c r="O98" s="4">
        <f t="shared" si="33"/>
        <v>1246.9444444444446</v>
      </c>
      <c r="P98" s="4">
        <f t="shared" si="33"/>
        <v>946.90370370370363</v>
      </c>
      <c r="Q98" s="4">
        <f t="shared" si="33"/>
        <v>1992.6</v>
      </c>
      <c r="R98" s="4">
        <f t="shared" si="33"/>
        <v>1642.8000000000002</v>
      </c>
    </row>
    <row r="99" spans="1:18">
      <c r="A99" s="2"/>
      <c r="J99" s="4"/>
      <c r="K99" s="4"/>
      <c r="L99" s="4"/>
      <c r="M99" s="4"/>
      <c r="N99" s="4"/>
      <c r="O99" s="4"/>
      <c r="P99" s="4"/>
      <c r="Q99" s="4"/>
      <c r="R99" s="4"/>
    </row>
    <row r="100" spans="1:18">
      <c r="A100" s="2"/>
      <c r="B100" s="15" t="s">
        <v>4</v>
      </c>
      <c r="C100" s="26" t="s">
        <v>8</v>
      </c>
      <c r="D100" s="26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>
      <c r="A101" s="2"/>
      <c r="B101" s="3"/>
      <c r="C101" s="20"/>
      <c r="D101" s="4">
        <v>0</v>
      </c>
      <c r="E101" s="4">
        <v>1</v>
      </c>
      <c r="F101" s="4">
        <v>2</v>
      </c>
      <c r="G101" s="4">
        <v>3</v>
      </c>
      <c r="H101" s="4">
        <v>4</v>
      </c>
      <c r="I101" s="4">
        <v>5</v>
      </c>
      <c r="J101" s="4"/>
      <c r="K101" s="4"/>
      <c r="L101" s="4"/>
      <c r="M101" s="4"/>
      <c r="N101" s="4"/>
      <c r="O101" s="4"/>
      <c r="P101" s="4"/>
      <c r="Q101" s="4"/>
      <c r="R101" s="4"/>
    </row>
    <row r="102" spans="1:18">
      <c r="A102" s="2"/>
      <c r="B102" s="3">
        <v>1</v>
      </c>
      <c r="C102" s="8">
        <v>621</v>
      </c>
      <c r="D102" s="4">
        <f t="shared" ref="D102:D117" si="34">D83</f>
        <v>100</v>
      </c>
      <c r="E102" s="4">
        <f t="shared" ref="E102:E117" si="35">AVERAGE(E83:F83)</f>
        <v>339.77104741301605</v>
      </c>
      <c r="F102" s="4">
        <f t="shared" ref="F102:F117" si="36">AVERAGE(G83:I83)</f>
        <v>565.69236624401583</v>
      </c>
      <c r="G102" s="4">
        <f t="shared" ref="G102:G117" si="37">AVERAGE(J83:L83)</f>
        <v>531.45924724075076</v>
      </c>
      <c r="H102" s="4">
        <f t="shared" ref="H102:H117" si="38">AVERAGE(M83:O83)</f>
        <v>1077.5522304348699</v>
      </c>
      <c r="I102" s="4">
        <f t="shared" ref="I102:I117" si="39">AVERAGE(P83:R83)</f>
        <v>1302.4956432906674</v>
      </c>
      <c r="J102" s="4"/>
      <c r="K102" s="4"/>
      <c r="L102" s="4"/>
      <c r="M102" s="4"/>
      <c r="N102" s="4"/>
      <c r="O102" s="4"/>
      <c r="P102" s="4"/>
      <c r="Q102" s="4"/>
      <c r="R102" s="4"/>
    </row>
    <row r="103" spans="1:18">
      <c r="A103" s="2"/>
      <c r="B103" s="3">
        <v>2</v>
      </c>
      <c r="C103" s="8">
        <v>621</v>
      </c>
      <c r="D103" s="4">
        <f t="shared" si="34"/>
        <v>100</v>
      </c>
      <c r="E103" s="4">
        <f t="shared" si="35"/>
        <v>271.53599605522686</v>
      </c>
      <c r="F103" s="4">
        <f t="shared" si="36"/>
        <v>391.40550807217483</v>
      </c>
      <c r="G103" s="4">
        <f t="shared" si="37"/>
        <v>394.69875447439546</v>
      </c>
      <c r="H103" s="4">
        <f t="shared" si="38"/>
        <v>813.74187303674478</v>
      </c>
      <c r="I103" s="4">
        <f t="shared" si="39"/>
        <v>1082.003342099496</v>
      </c>
      <c r="J103" s="4"/>
      <c r="K103" s="4"/>
      <c r="L103" s="4"/>
      <c r="M103" s="4"/>
      <c r="N103" s="4"/>
      <c r="O103" s="4"/>
      <c r="P103" s="4"/>
      <c r="Q103" s="4"/>
      <c r="R103" s="4"/>
    </row>
    <row r="104" spans="1:18">
      <c r="A104" s="2"/>
      <c r="B104" s="3">
        <v>3</v>
      </c>
      <c r="C104" s="8">
        <v>624</v>
      </c>
      <c r="D104" s="4">
        <f t="shared" si="34"/>
        <v>100</v>
      </c>
      <c r="E104" s="4">
        <f t="shared" si="35"/>
        <v>190.06990632726257</v>
      </c>
      <c r="F104" s="4">
        <f t="shared" si="36"/>
        <v>428.76664229086128</v>
      </c>
      <c r="G104" s="4">
        <f t="shared" si="37"/>
        <v>444.6796903111977</v>
      </c>
      <c r="H104" s="4">
        <f t="shared" si="38"/>
        <v>754.5449269306215</v>
      </c>
      <c r="I104" s="4">
        <f t="shared" si="39"/>
        <v>1340.9748580979904</v>
      </c>
      <c r="J104" s="4"/>
      <c r="K104" s="4"/>
      <c r="L104" s="4"/>
      <c r="M104" s="4"/>
      <c r="N104" s="4"/>
      <c r="O104" s="4"/>
      <c r="P104" s="4"/>
      <c r="Q104" s="4"/>
      <c r="R104" s="4"/>
    </row>
    <row r="105" spans="1:18">
      <c r="A105" s="2"/>
      <c r="B105" s="3">
        <v>4</v>
      </c>
      <c r="C105" s="8">
        <v>624</v>
      </c>
      <c r="D105" s="4">
        <f t="shared" si="34"/>
        <v>100</v>
      </c>
      <c r="E105" s="4">
        <f t="shared" si="35"/>
        <v>182.07740127552663</v>
      </c>
      <c r="F105" s="4">
        <f t="shared" si="36"/>
        <v>292.92071979213637</v>
      </c>
      <c r="G105" s="4">
        <f t="shared" si="37"/>
        <v>336.40404560974036</v>
      </c>
      <c r="H105" s="4">
        <f t="shared" si="38"/>
        <v>764.20204427838269</v>
      </c>
      <c r="I105" s="4">
        <f t="shared" si="39"/>
        <v>1253.6462024093278</v>
      </c>
      <c r="J105" s="4"/>
      <c r="K105" s="4"/>
      <c r="L105" s="4"/>
      <c r="M105" s="4"/>
      <c r="N105" s="4"/>
      <c r="O105" s="4"/>
      <c r="P105" s="4"/>
      <c r="Q105" s="4"/>
      <c r="R105" s="4"/>
    </row>
    <row r="106" spans="1:18">
      <c r="A106" s="2"/>
      <c r="B106" s="3">
        <v>5</v>
      </c>
      <c r="C106" s="8">
        <v>626</v>
      </c>
      <c r="D106" s="4">
        <f t="shared" si="34"/>
        <v>100</v>
      </c>
      <c r="E106" s="4">
        <f t="shared" si="35"/>
        <v>146.86857142857141</v>
      </c>
      <c r="F106" s="4">
        <f t="shared" si="36"/>
        <v>280.95428571428573</v>
      </c>
      <c r="G106" s="4">
        <f t="shared" si="37"/>
        <v>369.99238095238098</v>
      </c>
      <c r="H106" s="4">
        <f t="shared" si="38"/>
        <v>628.45547619047613</v>
      </c>
      <c r="I106" s="4">
        <f t="shared" si="39"/>
        <v>777.87428571428563</v>
      </c>
      <c r="J106" s="4"/>
      <c r="K106" s="4"/>
      <c r="L106" s="4"/>
      <c r="M106" s="4"/>
      <c r="N106" s="4"/>
      <c r="O106" s="4"/>
      <c r="P106" s="4"/>
      <c r="Q106" s="4"/>
      <c r="R106" s="4"/>
    </row>
    <row r="107" spans="1:18">
      <c r="A107" s="2"/>
      <c r="B107" s="3">
        <v>6</v>
      </c>
      <c r="C107" s="8">
        <v>626</v>
      </c>
      <c r="D107" s="4">
        <f t="shared" si="34"/>
        <v>100</v>
      </c>
      <c r="E107" s="4">
        <f t="shared" si="35"/>
        <v>110.72119341563787</v>
      </c>
      <c r="F107" s="4">
        <f t="shared" si="36"/>
        <v>186.23113854595337</v>
      </c>
      <c r="G107" s="4">
        <f t="shared" si="37"/>
        <v>122.4667352537723</v>
      </c>
      <c r="H107" s="4">
        <f t="shared" si="38"/>
        <v>312.58984910836762</v>
      </c>
      <c r="I107" s="4">
        <f t="shared" si="39"/>
        <v>378.1234567901235</v>
      </c>
      <c r="J107" s="4"/>
      <c r="K107" s="4"/>
      <c r="L107" s="4"/>
      <c r="M107" s="4"/>
      <c r="N107" s="4"/>
      <c r="O107" s="4"/>
      <c r="P107" s="4"/>
      <c r="Q107" s="4"/>
      <c r="R107" s="4"/>
    </row>
    <row r="108" spans="1:18">
      <c r="A108" s="2"/>
      <c r="B108" s="3">
        <v>7</v>
      </c>
      <c r="C108" s="8" t="s">
        <v>9</v>
      </c>
      <c r="D108" s="4">
        <f t="shared" si="34"/>
        <v>100</v>
      </c>
      <c r="E108" s="4">
        <f t="shared" si="35"/>
        <v>262.87063875469681</v>
      </c>
      <c r="F108" s="4">
        <f t="shared" si="36"/>
        <v>298.56503846842014</v>
      </c>
      <c r="G108" s="4">
        <f t="shared" si="37"/>
        <v>220.80622651637145</v>
      </c>
      <c r="H108" s="4">
        <f t="shared" si="38"/>
        <v>527.95992127393095</v>
      </c>
      <c r="I108" s="4">
        <f t="shared" si="39"/>
        <v>698.62694578636604</v>
      </c>
      <c r="J108" s="4"/>
      <c r="K108" s="4"/>
      <c r="L108" s="4"/>
      <c r="M108" s="4"/>
      <c r="N108" s="4"/>
      <c r="O108" s="4"/>
      <c r="P108" s="4"/>
      <c r="Q108" s="4"/>
      <c r="R108" s="4"/>
    </row>
    <row r="109" spans="1:18">
      <c r="A109" s="2"/>
      <c r="B109" s="3">
        <v>8</v>
      </c>
      <c r="C109" s="8" t="s">
        <v>9</v>
      </c>
      <c r="D109" s="4">
        <f t="shared" si="34"/>
        <v>100</v>
      </c>
      <c r="E109" s="4">
        <f t="shared" si="35"/>
        <v>315.38013268782493</v>
      </c>
      <c r="F109" s="4">
        <f t="shared" si="36"/>
        <v>419.95846034307561</v>
      </c>
      <c r="G109" s="4">
        <f t="shared" si="37"/>
        <v>593.57629549937246</v>
      </c>
      <c r="H109" s="4">
        <f t="shared" si="38"/>
        <v>1053.9079154463768</v>
      </c>
      <c r="I109" s="4">
        <f t="shared" si="39"/>
        <v>1632.525949833642</v>
      </c>
      <c r="J109" s="4"/>
      <c r="K109" s="4"/>
      <c r="L109" s="4"/>
      <c r="M109" s="4"/>
      <c r="N109" s="4"/>
      <c r="O109" s="4"/>
      <c r="P109" s="4"/>
      <c r="Q109" s="4"/>
      <c r="R109" s="4"/>
    </row>
    <row r="110" spans="1:18">
      <c r="A110" s="2"/>
      <c r="B110" s="3">
        <v>9</v>
      </c>
      <c r="C110" s="8">
        <v>611</v>
      </c>
      <c r="D110" s="4">
        <f t="shared" si="34"/>
        <v>100</v>
      </c>
      <c r="E110" s="4">
        <f t="shared" si="35"/>
        <v>100.17126374616912</v>
      </c>
      <c r="F110" s="4">
        <f t="shared" si="36"/>
        <v>176.24992488432187</v>
      </c>
      <c r="G110" s="4">
        <f t="shared" si="37"/>
        <v>91.270055886064554</v>
      </c>
      <c r="H110" s="4">
        <f t="shared" si="38"/>
        <v>340.67889549906857</v>
      </c>
      <c r="I110" s="4">
        <f t="shared" si="39"/>
        <v>498.30426356589152</v>
      </c>
      <c r="J110" s="4"/>
      <c r="K110" s="4"/>
      <c r="L110" s="4"/>
      <c r="M110" s="4"/>
      <c r="N110" s="4"/>
      <c r="O110" s="4"/>
      <c r="P110" s="4"/>
      <c r="Q110" s="4"/>
      <c r="R110" s="4"/>
    </row>
    <row r="111" spans="1:18">
      <c r="A111" s="2"/>
      <c r="B111" s="3">
        <v>10</v>
      </c>
      <c r="C111" s="8">
        <v>611</v>
      </c>
      <c r="D111" s="4">
        <f t="shared" si="34"/>
        <v>100</v>
      </c>
      <c r="E111" s="4">
        <f t="shared" si="35"/>
        <v>84.298198917576087</v>
      </c>
      <c r="F111" s="4">
        <f t="shared" si="36"/>
        <v>131.66089965397927</v>
      </c>
      <c r="G111" s="4">
        <f t="shared" si="37"/>
        <v>53.985153639132875</v>
      </c>
      <c r="H111" s="4">
        <f t="shared" si="38"/>
        <v>338.20202289060427</v>
      </c>
      <c r="I111" s="4">
        <f t="shared" si="39"/>
        <v>547.03664271138325</v>
      </c>
      <c r="J111" s="4"/>
      <c r="K111" s="4"/>
      <c r="L111" s="4"/>
      <c r="M111" s="4"/>
      <c r="N111" s="4"/>
      <c r="O111" s="4"/>
      <c r="P111" s="4"/>
      <c r="Q111" s="4"/>
      <c r="R111" s="4"/>
    </row>
    <row r="112" spans="1:18">
      <c r="A112" s="2"/>
      <c r="B112" s="3">
        <v>11</v>
      </c>
      <c r="C112" s="8">
        <v>612</v>
      </c>
      <c r="D112" s="4">
        <f t="shared" si="34"/>
        <v>100</v>
      </c>
      <c r="E112" s="4">
        <f t="shared" si="35"/>
        <v>137.25267051185892</v>
      </c>
      <c r="F112" s="4">
        <f t="shared" si="36"/>
        <v>213.42023812602926</v>
      </c>
      <c r="G112" s="4">
        <f t="shared" si="37"/>
        <v>122.58921104587506</v>
      </c>
      <c r="H112" s="4">
        <f t="shared" si="38"/>
        <v>408.49002922690948</v>
      </c>
      <c r="I112" s="4">
        <f t="shared" si="39"/>
        <v>630.27787117743947</v>
      </c>
      <c r="J112" s="4"/>
      <c r="K112" s="4"/>
      <c r="L112" s="4"/>
      <c r="M112" s="4"/>
      <c r="N112" s="4"/>
      <c r="O112" s="4"/>
      <c r="P112" s="4"/>
      <c r="Q112" s="4"/>
      <c r="R112" s="4"/>
    </row>
    <row r="113" spans="1:18">
      <c r="A113" s="2"/>
      <c r="B113" s="3">
        <v>12</v>
      </c>
      <c r="C113" s="8">
        <v>612</v>
      </c>
      <c r="D113" s="4">
        <f t="shared" si="34"/>
        <v>100</v>
      </c>
      <c r="E113" s="4">
        <f t="shared" si="35"/>
        <v>116.46311408072732</v>
      </c>
      <c r="F113" s="4">
        <f t="shared" si="36"/>
        <v>164.92962374719315</v>
      </c>
      <c r="G113" s="4">
        <f t="shared" si="37"/>
        <v>51.952461799660433</v>
      </c>
      <c r="H113" s="4">
        <f t="shared" si="38"/>
        <v>290.12724318600868</v>
      </c>
      <c r="I113" s="4">
        <f t="shared" si="39"/>
        <v>450.03742446647317</v>
      </c>
      <c r="J113" s="4"/>
      <c r="K113" s="4"/>
      <c r="L113" s="4"/>
      <c r="M113" s="4"/>
      <c r="N113" s="4"/>
      <c r="O113" s="4"/>
      <c r="P113" s="4"/>
      <c r="Q113" s="4"/>
      <c r="R113" s="4"/>
    </row>
    <row r="114" spans="1:18">
      <c r="A114" s="2"/>
      <c r="B114" s="3">
        <v>13</v>
      </c>
      <c r="C114" s="8" t="s">
        <v>10</v>
      </c>
      <c r="D114" s="4">
        <f t="shared" si="34"/>
        <v>100</v>
      </c>
      <c r="E114" s="4">
        <f t="shared" si="35"/>
        <v>109.71236320615205</v>
      </c>
      <c r="F114" s="4">
        <f t="shared" si="36"/>
        <v>123.3950343422393</v>
      </c>
      <c r="G114" s="4">
        <f t="shared" si="37"/>
        <v>43.129498176082031</v>
      </c>
      <c r="H114" s="4">
        <f t="shared" si="38"/>
        <v>109.59035788228336</v>
      </c>
      <c r="I114" s="4">
        <f t="shared" si="39"/>
        <v>169.41692135791516</v>
      </c>
      <c r="J114" s="4"/>
      <c r="K114" s="4"/>
      <c r="L114" s="4"/>
      <c r="M114" s="4"/>
      <c r="N114" s="4"/>
      <c r="O114" s="4"/>
      <c r="P114" s="4"/>
      <c r="Q114" s="4"/>
      <c r="R114" s="4"/>
    </row>
    <row r="115" spans="1:18">
      <c r="A115" s="2"/>
      <c r="B115" s="3">
        <v>14</v>
      </c>
      <c r="C115" s="8" t="s">
        <v>10</v>
      </c>
      <c r="D115" s="4">
        <f t="shared" si="34"/>
        <v>100</v>
      </c>
      <c r="E115" s="4">
        <f t="shared" si="35"/>
        <v>126.95548819600792</v>
      </c>
      <c r="F115" s="4">
        <f t="shared" si="36"/>
        <v>173.45977922279383</v>
      </c>
      <c r="G115" s="4">
        <f t="shared" si="37"/>
        <v>68.089602173393544</v>
      </c>
      <c r="H115" s="4">
        <f t="shared" si="38"/>
        <v>157.42513237828118</v>
      </c>
      <c r="I115" s="4">
        <f t="shared" si="39"/>
        <v>262.25363804444896</v>
      </c>
      <c r="J115" s="4"/>
      <c r="K115" s="4"/>
      <c r="L115" s="4"/>
      <c r="M115" s="4"/>
      <c r="N115" s="4"/>
      <c r="O115" s="4"/>
      <c r="P115" s="4"/>
      <c r="Q115" s="4"/>
      <c r="R115" s="4"/>
    </row>
    <row r="116" spans="1:18">
      <c r="A116" s="2"/>
      <c r="B116" s="3">
        <v>15</v>
      </c>
      <c r="C116" s="8">
        <v>970</v>
      </c>
      <c r="D116" s="4">
        <f t="shared" si="34"/>
        <v>100</v>
      </c>
      <c r="E116" s="4">
        <f t="shared" si="35"/>
        <v>120.7742857142857</v>
      </c>
      <c r="F116" s="4">
        <f t="shared" si="36"/>
        <v>616.82095238095235</v>
      </c>
      <c r="G116" s="4">
        <f t="shared" si="37"/>
        <v>1047.3066666666666</v>
      </c>
      <c r="H116" s="4">
        <f t="shared" si="38"/>
        <v>1436.369523809524</v>
      </c>
      <c r="I116" s="4">
        <f t="shared" si="39"/>
        <v>1694.9866666666667</v>
      </c>
      <c r="J116" s="4"/>
      <c r="K116" s="4"/>
      <c r="L116" s="4"/>
      <c r="M116" s="4"/>
      <c r="N116" s="4"/>
      <c r="O116" s="4"/>
      <c r="P116" s="4"/>
      <c r="Q116" s="4"/>
      <c r="R116" s="4"/>
    </row>
    <row r="117" spans="1:18">
      <c r="A117" s="2"/>
      <c r="B117" s="3">
        <v>16</v>
      </c>
      <c r="C117" s="8">
        <v>970</v>
      </c>
      <c r="D117" s="4">
        <f t="shared" si="34"/>
        <v>100</v>
      </c>
      <c r="E117" s="4">
        <f t="shared" si="35"/>
        <v>136.18518518518519</v>
      </c>
      <c r="F117" s="4">
        <f t="shared" si="36"/>
        <v>519.17777777777781</v>
      </c>
      <c r="G117" s="4">
        <f t="shared" si="37"/>
        <v>622.3567901234569</v>
      </c>
      <c r="H117" s="4">
        <f t="shared" si="38"/>
        <v>1005.9876543209879</v>
      </c>
      <c r="I117" s="4">
        <f t="shared" si="39"/>
        <v>1527.4345679012347</v>
      </c>
      <c r="J117" s="4"/>
      <c r="K117" s="4"/>
      <c r="L117" s="4"/>
      <c r="M117" s="4"/>
      <c r="N117" s="4"/>
      <c r="O117" s="4"/>
      <c r="P117" s="4"/>
      <c r="Q117" s="4"/>
      <c r="R117" s="4"/>
    </row>
    <row r="118" spans="1:18">
      <c r="A118" s="2"/>
      <c r="B118" s="3"/>
      <c r="C118" s="13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</row>
    <row r="119" spans="1:18">
      <c r="A119" s="2"/>
      <c r="B119" s="3"/>
      <c r="C119" s="13" t="s">
        <v>5</v>
      </c>
      <c r="D119" s="4">
        <f t="shared" ref="D119:I119" si="40">AVERAGE(D102:D117)</f>
        <v>100</v>
      </c>
      <c r="E119" s="4">
        <f t="shared" si="40"/>
        <v>171.94421605723284</v>
      </c>
      <c r="F119" s="4">
        <f t="shared" si="40"/>
        <v>311.47552435038813</v>
      </c>
      <c r="G119" s="4">
        <f t="shared" si="40"/>
        <v>319.67267596051954</v>
      </c>
      <c r="H119" s="4">
        <f t="shared" si="40"/>
        <v>626.23906849333991</v>
      </c>
      <c r="I119" s="4">
        <f t="shared" si="40"/>
        <v>890.37616749458459</v>
      </c>
      <c r="J119" s="4"/>
      <c r="K119" s="4"/>
      <c r="L119" s="4"/>
      <c r="M119" s="4"/>
      <c r="N119" s="4"/>
      <c r="O119" s="4"/>
      <c r="P119" s="4"/>
      <c r="Q119" s="4"/>
      <c r="R119" s="4"/>
    </row>
    <row r="120" spans="1:18">
      <c r="A120" s="2"/>
      <c r="B120" s="3"/>
      <c r="C120" s="13" t="s">
        <v>6</v>
      </c>
      <c r="D120" s="4">
        <f t="shared" ref="D120:I120" si="41">STDEV(D102:D117)/(SQRT(16))</f>
        <v>0</v>
      </c>
      <c r="E120" s="4">
        <f t="shared" si="41"/>
        <v>20.273423618584829</v>
      </c>
      <c r="F120" s="4">
        <f t="shared" si="41"/>
        <v>40.113271786456686</v>
      </c>
      <c r="G120" s="4">
        <f t="shared" si="41"/>
        <v>70.318379270103691</v>
      </c>
      <c r="H120" s="4">
        <f t="shared" si="41"/>
        <v>95.249797063648856</v>
      </c>
      <c r="I120" s="4">
        <f t="shared" si="41"/>
        <v>127.55545620899645</v>
      </c>
      <c r="J120" s="4"/>
      <c r="K120" s="4"/>
      <c r="L120" s="4"/>
      <c r="M120" s="4"/>
      <c r="N120" s="4"/>
      <c r="O120" s="4"/>
      <c r="P120" s="4"/>
      <c r="Q120" s="4"/>
      <c r="R120" s="4"/>
    </row>
    <row r="121" spans="1:18">
      <c r="A121" s="2"/>
      <c r="B121" s="3"/>
      <c r="C121" s="13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>
      <c r="A122" s="2"/>
      <c r="B122" s="3"/>
      <c r="J122" s="4"/>
      <c r="K122" s="4"/>
      <c r="L122" s="4"/>
      <c r="M122" s="4"/>
      <c r="N122" s="4"/>
      <c r="O122" s="4"/>
      <c r="P122" s="4"/>
      <c r="Q122" s="4"/>
      <c r="R122" s="4"/>
    </row>
    <row r="123" spans="1:18">
      <c r="A123" s="2"/>
      <c r="B123" s="3"/>
      <c r="J123" s="4"/>
      <c r="K123" s="4"/>
      <c r="L123" s="4"/>
      <c r="M123" s="4"/>
      <c r="N123" s="4"/>
      <c r="O123" s="4"/>
      <c r="P123" s="4"/>
      <c r="Q123" s="4"/>
      <c r="R123" s="4"/>
    </row>
    <row r="124" spans="1:18">
      <c r="A124" s="2"/>
      <c r="B124" s="3"/>
      <c r="C124" s="13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</row>
    <row r="125" spans="1:18">
      <c r="A125" s="2"/>
      <c r="B125" s="3"/>
      <c r="J125" s="4"/>
      <c r="K125" s="4"/>
      <c r="L125" s="4"/>
      <c r="M125" s="4"/>
      <c r="N125" s="4"/>
      <c r="O125" s="4"/>
      <c r="P125" s="4"/>
      <c r="Q125" s="4"/>
      <c r="R125" s="4"/>
    </row>
  </sheetData>
  <mergeCells count="16">
    <mergeCell ref="A78:A79"/>
    <mergeCell ref="A64:A65"/>
    <mergeCell ref="A66:A67"/>
    <mergeCell ref="A60:R60"/>
    <mergeCell ref="A3:R3"/>
    <mergeCell ref="A7:A8"/>
    <mergeCell ref="A9:A10"/>
    <mergeCell ref="A11:A12"/>
    <mergeCell ref="A13:A14"/>
    <mergeCell ref="A15:A16"/>
    <mergeCell ref="A17:A18"/>
    <mergeCell ref="A68:A69"/>
    <mergeCell ref="A70:A71"/>
    <mergeCell ref="A72:A73"/>
    <mergeCell ref="A74:A75"/>
    <mergeCell ref="A76:A77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ExD 3a</vt:lpstr>
    </vt:vector>
  </TitlesOfParts>
  <Company>BICR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Maddocks</dc:creator>
  <cp:lastModifiedBy>Oliver Maddocks</cp:lastModifiedBy>
  <dcterms:created xsi:type="dcterms:W3CDTF">2017-02-24T14:05:42Z</dcterms:created>
  <dcterms:modified xsi:type="dcterms:W3CDTF">2017-02-25T15:03:54Z</dcterms:modified>
</cp:coreProperties>
</file>