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mf9g\Dropbox\Domino paper\Data deposit\"/>
    </mc:Choice>
  </mc:AlternateContent>
  <xr:revisionPtr revIDLastSave="0" documentId="13_ncr:1_{4074B10D-A39D-4C45-ADDC-663828C4A1F8}" xr6:coauthVersionLast="41" xr6:coauthVersionMax="44" xr10:uidLastSave="{00000000-0000-0000-0000-000000000000}"/>
  <bookViews>
    <workbookView xWindow="-108" yWindow="-108" windowWidth="23256" windowHeight="12600" firstSheet="7" activeTab="15" xr2:uid="{00000000-000D-0000-FFFF-FFFF00000000}"/>
  </bookViews>
  <sheets>
    <sheet name="Figure 1" sheetId="8" r:id="rId1"/>
    <sheet name="Figure 3A" sheetId="13" r:id="rId2"/>
    <sheet name="Figure 3B" sheetId="4" r:id="rId3"/>
    <sheet name="Figure 4A" sheetId="15" r:id="rId4"/>
    <sheet name="Figure 4B" sheetId="16" r:id="rId5"/>
    <sheet name="Figure 4C" sheetId="17" r:id="rId6"/>
    <sheet name="Figure 4D" sheetId="18" r:id="rId7"/>
    <sheet name="Figure 4E" sheetId="19" r:id="rId8"/>
    <sheet name="Figure 5" sheetId="5" r:id="rId9"/>
    <sheet name="Figure 6A" sheetId="12" r:id="rId10"/>
    <sheet name="Figure 6B" sheetId="9" r:id="rId11"/>
    <sheet name="Figure S1A" sheetId="24" r:id="rId12"/>
    <sheet name="Figure S1B" sheetId="23" r:id="rId13"/>
    <sheet name="Figure S1C" sheetId="25" r:id="rId14"/>
    <sheet name="Figure S2 A" sheetId="20" r:id="rId15"/>
    <sheet name="Figure S2 B" sheetId="2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21" l="1"/>
  <c r="C9" i="21"/>
  <c r="O17" i="21"/>
  <c r="C17" i="21"/>
  <c r="O25" i="21"/>
  <c r="C25" i="21"/>
  <c r="O24" i="21"/>
  <c r="C24" i="21"/>
  <c r="O16" i="21"/>
  <c r="C16" i="21"/>
  <c r="O8" i="21"/>
  <c r="C8" i="21"/>
  <c r="W23" i="21"/>
  <c r="S23" i="21"/>
  <c r="O23" i="21"/>
  <c r="W15" i="21"/>
  <c r="S15" i="21"/>
  <c r="O15" i="21"/>
  <c r="W7" i="21"/>
  <c r="S7" i="21"/>
  <c r="O7" i="21"/>
  <c r="K23" i="21" l="1"/>
  <c r="G23" i="21"/>
  <c r="C23" i="21"/>
  <c r="K15" i="21"/>
  <c r="G15" i="21"/>
  <c r="C15" i="21"/>
  <c r="K7" i="21"/>
  <c r="G7" i="21"/>
  <c r="C7" i="21"/>
  <c r="H24" i="20" l="1"/>
  <c r="G12" i="20"/>
  <c r="G6" i="20"/>
  <c r="H6" i="20" s="1"/>
  <c r="G57" i="20"/>
  <c r="G54" i="20"/>
  <c r="G51" i="20"/>
  <c r="G48" i="20"/>
  <c r="H48" i="20" s="1"/>
  <c r="G45" i="20"/>
  <c r="G42" i="20"/>
  <c r="G39" i="20"/>
  <c r="H39" i="20" s="1"/>
  <c r="G36" i="20"/>
  <c r="H36" i="20" s="1"/>
  <c r="G33" i="20"/>
  <c r="G30" i="20"/>
  <c r="G27" i="20"/>
  <c r="G24" i="20"/>
  <c r="G21" i="20"/>
  <c r="G18" i="20"/>
  <c r="G15" i="20"/>
  <c r="H15" i="20" s="1"/>
  <c r="G9" i="20"/>
  <c r="H9" i="20" s="1"/>
  <c r="E57" i="20"/>
  <c r="E54" i="20"/>
  <c r="E51" i="20"/>
  <c r="E48" i="20"/>
  <c r="E45" i="20"/>
  <c r="E42" i="20"/>
  <c r="E39" i="20"/>
  <c r="E36" i="20"/>
  <c r="E33" i="20"/>
  <c r="E30" i="20"/>
  <c r="E27" i="20"/>
  <c r="E24" i="20"/>
  <c r="E21" i="20"/>
  <c r="E18" i="20"/>
  <c r="E15" i="20"/>
  <c r="E12" i="20"/>
  <c r="E9" i="20"/>
  <c r="E6" i="20"/>
  <c r="H18" i="20" l="1"/>
  <c r="H42" i="20"/>
  <c r="H12" i="20"/>
  <c r="J12" i="20" s="1"/>
  <c r="L12" i="20" s="1"/>
  <c r="H21" i="20"/>
  <c r="H27" i="20"/>
  <c r="H51" i="20"/>
  <c r="H45" i="20"/>
  <c r="I9" i="20" s="1"/>
  <c r="K9" i="20" s="1"/>
  <c r="H30" i="20"/>
  <c r="H54" i="20"/>
  <c r="H33" i="20"/>
  <c r="H57" i="20"/>
  <c r="I6" i="20"/>
  <c r="K6" i="20" s="1"/>
  <c r="J6" i="20"/>
  <c r="L6" i="20" s="1"/>
  <c r="J9" i="20"/>
  <c r="L9" i="20" s="1"/>
  <c r="I12" i="20"/>
  <c r="K12" i="20" s="1"/>
  <c r="J18" i="20"/>
  <c r="L18" i="20" s="1"/>
  <c r="I18" i="20"/>
  <c r="I15" i="20"/>
  <c r="J21" i="20"/>
  <c r="L21" i="20" s="1"/>
  <c r="I21" i="20"/>
  <c r="J15" i="20"/>
  <c r="L15" i="20" s="1"/>
  <c r="H38" i="8"/>
  <c r="H32" i="8"/>
  <c r="H8" i="8"/>
  <c r="H5" i="8"/>
  <c r="G47" i="8"/>
  <c r="G44" i="8"/>
  <c r="H44" i="8" s="1"/>
  <c r="G41" i="8"/>
  <c r="G38" i="8"/>
  <c r="G35" i="8"/>
  <c r="H35" i="8" s="1"/>
  <c r="G32" i="8"/>
  <c r="G29" i="8"/>
  <c r="H29" i="8" s="1"/>
  <c r="G26" i="8"/>
  <c r="H26" i="8" s="1"/>
  <c r="G23" i="8"/>
  <c r="G20" i="8"/>
  <c r="H20" i="8" s="1"/>
  <c r="G17" i="8"/>
  <c r="G14" i="8"/>
  <c r="H14" i="8" s="1"/>
  <c r="J14" i="8" s="1"/>
  <c r="L14" i="8" s="1"/>
  <c r="G11" i="8"/>
  <c r="H11" i="8" s="1"/>
  <c r="G8" i="8"/>
  <c r="G5" i="8"/>
  <c r="E47" i="8"/>
  <c r="E44" i="8"/>
  <c r="E41" i="8"/>
  <c r="E38" i="8"/>
  <c r="E35" i="8"/>
  <c r="E32" i="8"/>
  <c r="E29" i="8"/>
  <c r="E26" i="8"/>
  <c r="E23" i="8"/>
  <c r="E20" i="8"/>
  <c r="E17" i="8"/>
  <c r="E14" i="8"/>
  <c r="E11" i="8"/>
  <c r="E8" i="8"/>
  <c r="E5" i="8"/>
  <c r="G61" i="9"/>
  <c r="E61" i="9"/>
  <c r="G58" i="9"/>
  <c r="E58" i="9"/>
  <c r="G55" i="9"/>
  <c r="E55" i="9"/>
  <c r="H55" i="9" s="1"/>
  <c r="G52" i="9"/>
  <c r="E52" i="9"/>
  <c r="G49" i="9"/>
  <c r="E49" i="9"/>
  <c r="G46" i="9"/>
  <c r="E46" i="9"/>
  <c r="G41" i="9"/>
  <c r="E41" i="9"/>
  <c r="G38" i="9"/>
  <c r="E38" i="9"/>
  <c r="G35" i="9"/>
  <c r="E35" i="9"/>
  <c r="G32" i="9"/>
  <c r="E32" i="9"/>
  <c r="G29" i="9"/>
  <c r="E29" i="9"/>
  <c r="G26" i="9"/>
  <c r="E26" i="9"/>
  <c r="G21" i="9"/>
  <c r="E21" i="9"/>
  <c r="G18" i="9"/>
  <c r="E18" i="9"/>
  <c r="G15" i="9"/>
  <c r="E15" i="9"/>
  <c r="G12" i="9"/>
  <c r="E12" i="9"/>
  <c r="G9" i="9"/>
  <c r="E9" i="9"/>
  <c r="G6" i="9"/>
  <c r="E6" i="9"/>
  <c r="K18" i="20" l="1"/>
  <c r="K15" i="20"/>
  <c r="N18" i="20"/>
  <c r="O18" i="20"/>
  <c r="M18" i="20"/>
  <c r="M6" i="20"/>
  <c r="N6" i="20"/>
  <c r="O6" i="20"/>
  <c r="Q6" i="20" s="1"/>
  <c r="M12" i="20"/>
  <c r="N12" i="20"/>
  <c r="O12" i="20"/>
  <c r="Q12" i="20" s="1"/>
  <c r="K21" i="20"/>
  <c r="M9" i="20"/>
  <c r="N9" i="20"/>
  <c r="O9" i="20"/>
  <c r="I14" i="8"/>
  <c r="H17" i="8"/>
  <c r="H41" i="8"/>
  <c r="I11" i="8" s="1"/>
  <c r="K11" i="8" s="1"/>
  <c r="M11" i="8" s="1"/>
  <c r="I5" i="8"/>
  <c r="K5" i="8" s="1"/>
  <c r="M5" i="8" s="1"/>
  <c r="H23" i="8"/>
  <c r="I8" i="8" s="1"/>
  <c r="H47" i="8"/>
  <c r="J17" i="8" s="1"/>
  <c r="L17" i="8" s="1"/>
  <c r="K8" i="8"/>
  <c r="J5" i="8"/>
  <c r="L5" i="8" s="1"/>
  <c r="H46" i="9"/>
  <c r="H58" i="9"/>
  <c r="H49" i="9"/>
  <c r="H61" i="9"/>
  <c r="H52" i="9"/>
  <c r="H21" i="9"/>
  <c r="H32" i="9"/>
  <c r="H26" i="9"/>
  <c r="H38" i="9"/>
  <c r="H35" i="9"/>
  <c r="H29" i="9"/>
  <c r="H41" i="9"/>
  <c r="H12" i="9"/>
  <c r="H15" i="9"/>
  <c r="H18" i="9"/>
  <c r="H6" i="9"/>
  <c r="H9" i="9"/>
  <c r="G27" i="15"/>
  <c r="E27" i="15"/>
  <c r="G24" i="15"/>
  <c r="E24" i="15"/>
  <c r="G21" i="15"/>
  <c r="E21" i="15"/>
  <c r="G18" i="15"/>
  <c r="E18" i="15"/>
  <c r="G15" i="15"/>
  <c r="E15" i="15"/>
  <c r="G12" i="15"/>
  <c r="E12" i="15"/>
  <c r="G9" i="15"/>
  <c r="E9" i="15"/>
  <c r="G6" i="15"/>
  <c r="E6" i="15"/>
  <c r="W8" i="19"/>
  <c r="P8" i="19"/>
  <c r="M8" i="19"/>
  <c r="I8" i="19"/>
  <c r="F8" i="19"/>
  <c r="C8" i="19"/>
  <c r="D7" i="19"/>
  <c r="D8" i="19" s="1"/>
  <c r="M7" i="19"/>
  <c r="N8" i="19" s="1"/>
  <c r="J7" i="19"/>
  <c r="U8" i="19" s="1"/>
  <c r="G7" i="19"/>
  <c r="S8" i="19" s="1"/>
  <c r="Y8" i="18"/>
  <c r="R8" i="18"/>
  <c r="O8" i="18"/>
  <c r="N8" i="18"/>
  <c r="K8" i="18"/>
  <c r="H8" i="18"/>
  <c r="D8" i="18"/>
  <c r="M7" i="18"/>
  <c r="Z8" i="18" s="1"/>
  <c r="J7" i="18"/>
  <c r="I8" i="18" s="1"/>
  <c r="G7" i="18"/>
  <c r="G8" i="18" s="1"/>
  <c r="D7" i="18"/>
  <c r="P8" i="18" s="1"/>
  <c r="Y8" i="17"/>
  <c r="R8" i="17"/>
  <c r="K8" i="17"/>
  <c r="M7" i="17"/>
  <c r="Z8" i="17" s="1"/>
  <c r="J7" i="17"/>
  <c r="I8" i="17" s="1"/>
  <c r="G7" i="17"/>
  <c r="G8" i="17" s="1"/>
  <c r="D7" i="17"/>
  <c r="P8" i="17" s="1"/>
  <c r="W7" i="16"/>
  <c r="M6" i="16"/>
  <c r="M7" i="16" s="1"/>
  <c r="J6" i="16"/>
  <c r="U7" i="16" s="1"/>
  <c r="G6" i="16"/>
  <c r="H7" i="16" s="1"/>
  <c r="D6" i="16"/>
  <c r="E7" i="16" s="1"/>
  <c r="P6" i="20" l="1"/>
  <c r="M15" i="20"/>
  <c r="N15" i="20"/>
  <c r="O15" i="20"/>
  <c r="P12" i="20"/>
  <c r="Q9" i="20"/>
  <c r="P9" i="20"/>
  <c r="P18" i="20"/>
  <c r="N21" i="20"/>
  <c r="O21" i="20"/>
  <c r="M21" i="20"/>
  <c r="Q18" i="20"/>
  <c r="X7" i="16"/>
  <c r="C8" i="17"/>
  <c r="J8" i="17"/>
  <c r="T8" i="17"/>
  <c r="C8" i="18"/>
  <c r="J8" i="18"/>
  <c r="I9" i="18" s="1"/>
  <c r="T8" i="18"/>
  <c r="H8" i="19"/>
  <c r="O8" i="19"/>
  <c r="V8" i="19"/>
  <c r="U9" i="19" s="1"/>
  <c r="U8" i="16"/>
  <c r="E8" i="17"/>
  <c r="L8" i="17"/>
  <c r="S8" i="17"/>
  <c r="R9" i="17" s="1"/>
  <c r="E8" i="18"/>
  <c r="L8" i="18"/>
  <c r="S8" i="18"/>
  <c r="R9" i="18" s="1"/>
  <c r="G8" i="19"/>
  <c r="Q8" i="19"/>
  <c r="O9" i="19" s="1"/>
  <c r="X8" i="19"/>
  <c r="H24" i="15"/>
  <c r="D8" i="17"/>
  <c r="N8" i="17"/>
  <c r="U8" i="17"/>
  <c r="U8" i="18"/>
  <c r="Z8" i="19"/>
  <c r="F7" i="16"/>
  <c r="F8" i="16" s="1"/>
  <c r="F8" i="17"/>
  <c r="F9" i="17" s="1"/>
  <c r="M8" i="17"/>
  <c r="W8" i="17"/>
  <c r="F8" i="18"/>
  <c r="F9" i="18" s="1"/>
  <c r="M8" i="18"/>
  <c r="L9" i="18" s="1"/>
  <c r="W8" i="18"/>
  <c r="K8" i="19"/>
  <c r="R8" i="19"/>
  <c r="R9" i="19" s="1"/>
  <c r="O11" i="19" s="1"/>
  <c r="Y8" i="19"/>
  <c r="H8" i="17"/>
  <c r="O8" i="17"/>
  <c r="V8" i="17"/>
  <c r="V8" i="18"/>
  <c r="J8" i="19"/>
  <c r="T8" i="19"/>
  <c r="J46" i="9"/>
  <c r="L46" i="9" s="1"/>
  <c r="I17" i="8"/>
  <c r="K17" i="8" s="1"/>
  <c r="N17" i="8" s="1"/>
  <c r="J8" i="8"/>
  <c r="L8" i="8" s="1"/>
  <c r="G7" i="16"/>
  <c r="N7" i="16"/>
  <c r="Q8" i="17"/>
  <c r="X8" i="17"/>
  <c r="X9" i="17" s="1"/>
  <c r="Q8" i="18"/>
  <c r="O9" i="18" s="1"/>
  <c r="X8" i="18"/>
  <c r="X9" i="18" s="1"/>
  <c r="E8" i="19"/>
  <c r="C9" i="19" s="1"/>
  <c r="L8" i="19"/>
  <c r="J11" i="8"/>
  <c r="L11" i="8" s="1"/>
  <c r="O11" i="8" s="1"/>
  <c r="Q11" i="8" s="1"/>
  <c r="V7" i="16"/>
  <c r="N5" i="8"/>
  <c r="K14" i="8"/>
  <c r="M17" i="8"/>
  <c r="O17" i="8"/>
  <c r="M8" i="8"/>
  <c r="N8" i="8"/>
  <c r="O5" i="8"/>
  <c r="I26" i="9"/>
  <c r="K26" i="9" s="1"/>
  <c r="M26" i="9" s="1"/>
  <c r="I46" i="9"/>
  <c r="K46" i="9" s="1"/>
  <c r="N46" i="9" s="1"/>
  <c r="I49" i="9"/>
  <c r="J49" i="9"/>
  <c r="L49" i="9" s="1"/>
  <c r="O46" i="9"/>
  <c r="I6" i="9"/>
  <c r="K6" i="9" s="1"/>
  <c r="J9" i="9"/>
  <c r="L9" i="9" s="1"/>
  <c r="J6" i="9"/>
  <c r="L6" i="9" s="1"/>
  <c r="N6" i="9" s="1"/>
  <c r="J26" i="9"/>
  <c r="L26" i="9" s="1"/>
  <c r="J29" i="9"/>
  <c r="L29" i="9" s="1"/>
  <c r="I29" i="9"/>
  <c r="I9" i="9"/>
  <c r="H6" i="15"/>
  <c r="H9" i="15"/>
  <c r="H21" i="15"/>
  <c r="H12" i="15"/>
  <c r="H15" i="15"/>
  <c r="H18" i="15"/>
  <c r="H27" i="15"/>
  <c r="X9" i="19"/>
  <c r="L9" i="19"/>
  <c r="I9" i="19"/>
  <c r="F9" i="19"/>
  <c r="U9" i="18"/>
  <c r="I9" i="17"/>
  <c r="C9" i="17"/>
  <c r="O7" i="16"/>
  <c r="J7" i="16"/>
  <c r="R7" i="16"/>
  <c r="Z7" i="16"/>
  <c r="C7" i="16"/>
  <c r="K7" i="16"/>
  <c r="S7" i="16"/>
  <c r="D7" i="16"/>
  <c r="L7" i="16"/>
  <c r="L8" i="16" s="1"/>
  <c r="T7" i="16"/>
  <c r="P7" i="16"/>
  <c r="I7" i="16"/>
  <c r="Q7" i="16"/>
  <c r="Y7" i="16"/>
  <c r="Q21" i="20" l="1"/>
  <c r="P15" i="20"/>
  <c r="P21" i="20"/>
  <c r="Q15" i="20"/>
  <c r="R8" i="16"/>
  <c r="M14" i="8"/>
  <c r="N14" i="8"/>
  <c r="O14" i="8"/>
  <c r="Q14" i="8" s="1"/>
  <c r="O6" i="9"/>
  <c r="O11" i="18"/>
  <c r="M46" i="9"/>
  <c r="N11" i="8"/>
  <c r="P11" i="8" s="1"/>
  <c r="U9" i="17"/>
  <c r="P17" i="8"/>
  <c r="K29" i="9"/>
  <c r="O9" i="17"/>
  <c r="X8" i="16"/>
  <c r="C10" i="19"/>
  <c r="Q17" i="8"/>
  <c r="L9" i="17"/>
  <c r="C9" i="18"/>
  <c r="C8" i="16"/>
  <c r="C11" i="17"/>
  <c r="N26" i="9"/>
  <c r="Q5" i="8"/>
  <c r="P5" i="8"/>
  <c r="K49" i="9"/>
  <c r="P46" i="9"/>
  <c r="Q46" i="9"/>
  <c r="M6" i="9"/>
  <c r="P6" i="9" s="1"/>
  <c r="K9" i="9"/>
  <c r="N9" i="9" s="1"/>
  <c r="O26" i="9"/>
  <c r="Q26" i="9" s="1"/>
  <c r="P26" i="9"/>
  <c r="N29" i="9"/>
  <c r="I6" i="15"/>
  <c r="K6" i="15" s="1"/>
  <c r="J9" i="15"/>
  <c r="L9" i="15" s="1"/>
  <c r="I9" i="15"/>
  <c r="J6" i="15"/>
  <c r="L6" i="15" s="1"/>
  <c r="O10" i="19"/>
  <c r="C11" i="19"/>
  <c r="O10" i="18"/>
  <c r="C10" i="17"/>
  <c r="O8" i="16"/>
  <c r="I8" i="16"/>
  <c r="C10" i="16" s="1"/>
  <c r="C11" i="18" l="1"/>
  <c r="C10" i="18"/>
  <c r="K9" i="15"/>
  <c r="M29" i="9"/>
  <c r="P29" i="9" s="1"/>
  <c r="O29" i="9"/>
  <c r="Q29" i="9" s="1"/>
  <c r="O11" i="17"/>
  <c r="O10" i="17"/>
  <c r="C9" i="16"/>
  <c r="M6" i="15"/>
  <c r="O6" i="15"/>
  <c r="Q6" i="15" s="1"/>
  <c r="N6" i="15"/>
  <c r="P14" i="8"/>
  <c r="O8" i="8"/>
  <c r="Q8" i="8" s="1"/>
  <c r="P8" i="8"/>
  <c r="M9" i="9"/>
  <c r="P9" i="9" s="1"/>
  <c r="O9" i="9"/>
  <c r="Q6" i="9"/>
  <c r="M49" i="9"/>
  <c r="N49" i="9"/>
  <c r="O49" i="9"/>
  <c r="Q49" i="9" s="1"/>
  <c r="O9" i="16"/>
  <c r="O10" i="16"/>
  <c r="M9" i="15" l="1"/>
  <c r="P9" i="15" s="1"/>
  <c r="N9" i="15"/>
  <c r="O9" i="15"/>
  <c r="Q9" i="15" s="1"/>
  <c r="P6" i="15"/>
  <c r="Q9" i="9"/>
  <c r="P49" i="9"/>
  <c r="I7" i="5" l="1"/>
  <c r="J7" i="5"/>
  <c r="Q7" i="5"/>
  <c r="R7" i="5"/>
  <c r="S7" i="5"/>
  <c r="Z7" i="5"/>
  <c r="AA7" i="5"/>
  <c r="AB7" i="5"/>
  <c r="AI7" i="5"/>
  <c r="AJ7" i="5"/>
  <c r="AK7" i="5"/>
  <c r="H7" i="5"/>
  <c r="F7" i="5"/>
  <c r="G7" i="5"/>
  <c r="N7" i="5"/>
  <c r="O7" i="5"/>
  <c r="P7" i="5"/>
  <c r="W7" i="5"/>
  <c r="X7" i="5"/>
  <c r="Y7" i="5"/>
  <c r="AF7" i="5"/>
  <c r="AG7" i="5"/>
  <c r="AH7" i="5"/>
  <c r="E7" i="5"/>
  <c r="X8" i="5" l="1"/>
  <c r="AG9" i="5" s="1"/>
  <c r="I8" i="5"/>
  <c r="Q9" i="5" s="1"/>
  <c r="Y9" i="5"/>
  <c r="AF9" i="5"/>
  <c r="X9" i="5"/>
  <c r="AA8" i="5"/>
  <c r="AK9" i="5" s="1"/>
  <c r="F8" i="5"/>
  <c r="E9" i="5" s="1"/>
  <c r="AA9" i="5" l="1"/>
  <c r="AJ9" i="5"/>
  <c r="S9" i="5"/>
  <c r="I9" i="5"/>
  <c r="R9" i="5"/>
  <c r="AF10" i="5"/>
  <c r="N9" i="5"/>
  <c r="N10" i="5" s="1"/>
  <c r="AI9" i="5"/>
  <c r="AI10" i="5" s="1"/>
  <c r="F9" i="5"/>
  <c r="AH9" i="5"/>
  <c r="O9" i="5"/>
  <c r="P9" i="5"/>
  <c r="W9" i="5"/>
  <c r="W10" i="5" s="1"/>
  <c r="Z9" i="5"/>
  <c r="Z10" i="5" s="1"/>
  <c r="Q10" i="5"/>
  <c r="H9" i="5"/>
  <c r="AB9" i="5"/>
  <c r="J9" i="5"/>
  <c r="G9" i="5"/>
  <c r="E10" i="5" l="1"/>
  <c r="H10" i="5"/>
  <c r="C7" i="5"/>
  <c r="D7" i="5"/>
  <c r="K7" i="5"/>
  <c r="L7" i="5"/>
  <c r="M7" i="5"/>
  <c r="T7" i="5"/>
  <c r="U7" i="5"/>
  <c r="V7" i="5"/>
  <c r="AC7" i="5"/>
  <c r="AD7" i="5"/>
  <c r="AE7" i="5"/>
  <c r="B7" i="5"/>
  <c r="U8" i="5" l="1"/>
  <c r="V9" i="5" s="1"/>
  <c r="C8" i="5"/>
  <c r="K9" i="5" s="1"/>
  <c r="L9" i="5" l="1"/>
  <c r="AC9" i="5"/>
  <c r="AD9" i="5"/>
  <c r="T9" i="5"/>
  <c r="C9" i="5"/>
  <c r="B9" i="5"/>
  <c r="AC10" i="5"/>
  <c r="AC12" i="5" s="1"/>
  <c r="M9" i="5"/>
  <c r="K10" i="5" s="1"/>
  <c r="K12" i="5" s="1"/>
  <c r="D9" i="5"/>
  <c r="U9" i="5"/>
  <c r="AE9" i="5"/>
  <c r="T10" i="5" l="1"/>
  <c r="T12" i="5" s="1"/>
  <c r="T11" i="5"/>
  <c r="K11" i="5"/>
  <c r="AC11" i="5"/>
  <c r="B10" i="5"/>
  <c r="B12" i="5" s="1"/>
  <c r="B11" i="5" l="1"/>
</calcChain>
</file>

<file path=xl/sharedStrings.xml><?xml version="1.0" encoding="utf-8"?>
<sst xmlns="http://schemas.openxmlformats.org/spreadsheetml/2006/main" count="2983" uniqueCount="243">
  <si>
    <t>eGFP</t>
  </si>
  <si>
    <t>Experiment</t>
  </si>
  <si>
    <t>Average</t>
  </si>
  <si>
    <t>Standard error of mean</t>
  </si>
  <si>
    <t>sample</t>
  </si>
  <si>
    <t>delta CT</t>
  </si>
  <si>
    <t>delta delta CT</t>
  </si>
  <si>
    <t>Expt 1</t>
  </si>
  <si>
    <t>Expt 2</t>
  </si>
  <si>
    <t>Expt 3</t>
  </si>
  <si>
    <t>Expt 4</t>
  </si>
  <si>
    <t>SFV</t>
  </si>
  <si>
    <t/>
  </si>
  <si>
    <t>S7</t>
  </si>
  <si>
    <t>L79</t>
  </si>
  <si>
    <t>L77</t>
  </si>
  <si>
    <t>L76</t>
  </si>
  <si>
    <t>L75</t>
  </si>
  <si>
    <t>L74</t>
  </si>
  <si>
    <t>L73</t>
  </si>
  <si>
    <t>L72</t>
  </si>
  <si>
    <t>L71</t>
  </si>
  <si>
    <t>L70</t>
  </si>
  <si>
    <t>L69</t>
  </si>
  <si>
    <t>L68</t>
  </si>
  <si>
    <t>L67</t>
  </si>
  <si>
    <t>L66</t>
  </si>
  <si>
    <t>L65</t>
  </si>
  <si>
    <t>L63</t>
  </si>
  <si>
    <t>L62</t>
  </si>
  <si>
    <t>L61</t>
  </si>
  <si>
    <t>L59</t>
  </si>
  <si>
    <t>L58</t>
  </si>
  <si>
    <t>L57</t>
  </si>
  <si>
    <t>L56</t>
  </si>
  <si>
    <t>L55</t>
  </si>
  <si>
    <t>L53</t>
  </si>
  <si>
    <t>L52</t>
  </si>
  <si>
    <t>L51</t>
  </si>
  <si>
    <t>L49</t>
  </si>
  <si>
    <t>L48</t>
  </si>
  <si>
    <t>L47</t>
  </si>
  <si>
    <t>L46</t>
  </si>
  <si>
    <t>L45</t>
  </si>
  <si>
    <t>L44</t>
  </si>
  <si>
    <t>L43</t>
  </si>
  <si>
    <t>L42</t>
  </si>
  <si>
    <t>L41</t>
  </si>
  <si>
    <t>L40</t>
  </si>
  <si>
    <t>L39</t>
  </si>
  <si>
    <t>L38</t>
  </si>
  <si>
    <t>L37</t>
  </si>
  <si>
    <t>L36</t>
  </si>
  <si>
    <t>L35</t>
  </si>
  <si>
    <t>L34</t>
  </si>
  <si>
    <t>L33</t>
  </si>
  <si>
    <t>L32</t>
  </si>
  <si>
    <t>L31</t>
  </si>
  <si>
    <t>L30</t>
  </si>
  <si>
    <t>L29</t>
  </si>
  <si>
    <t>L28</t>
  </si>
  <si>
    <t>L27</t>
  </si>
  <si>
    <t>L26</t>
  </si>
  <si>
    <t>L25</t>
  </si>
  <si>
    <t>L24</t>
  </si>
  <si>
    <t>L23</t>
  </si>
  <si>
    <t>L22</t>
  </si>
  <si>
    <t>L21</t>
  </si>
  <si>
    <t>L20</t>
  </si>
  <si>
    <t>L19</t>
  </si>
  <si>
    <t>L18</t>
  </si>
  <si>
    <t>L17</t>
  </si>
  <si>
    <t>L16</t>
  </si>
  <si>
    <t>L15</t>
  </si>
  <si>
    <t>L14</t>
  </si>
  <si>
    <t>L13</t>
  </si>
  <si>
    <t>L12</t>
  </si>
  <si>
    <t>L11</t>
  </si>
  <si>
    <t>L10</t>
  </si>
  <si>
    <t>L9</t>
  </si>
  <si>
    <t>L8</t>
  </si>
  <si>
    <t>L7</t>
  </si>
  <si>
    <t>L6</t>
  </si>
  <si>
    <t>L5</t>
  </si>
  <si>
    <t>L4</t>
  </si>
  <si>
    <t>L2</t>
  </si>
  <si>
    <t>L1</t>
  </si>
  <si>
    <t>D74</t>
  </si>
  <si>
    <t>D72</t>
  </si>
  <si>
    <t>D71</t>
  </si>
  <si>
    <t>D70</t>
  </si>
  <si>
    <t>D69</t>
  </si>
  <si>
    <t>D67</t>
  </si>
  <si>
    <t>D66</t>
  </si>
  <si>
    <t>D65</t>
  </si>
  <si>
    <t>D64</t>
  </si>
  <si>
    <t>D63</t>
  </si>
  <si>
    <t>D62</t>
  </si>
  <si>
    <t>D61</t>
  </si>
  <si>
    <t>D60</t>
  </si>
  <si>
    <t>D59</t>
  </si>
  <si>
    <t>D58</t>
  </si>
  <si>
    <t>D56</t>
  </si>
  <si>
    <t>D54</t>
  </si>
  <si>
    <t>D53</t>
  </si>
  <si>
    <t>D52</t>
  </si>
  <si>
    <t>D51</t>
  </si>
  <si>
    <t>D50</t>
  </si>
  <si>
    <t>D49</t>
  </si>
  <si>
    <t>D48</t>
  </si>
  <si>
    <t>D47</t>
  </si>
  <si>
    <t>D46</t>
  </si>
  <si>
    <t>D45</t>
  </si>
  <si>
    <t>D44</t>
  </si>
  <si>
    <t>D43</t>
  </si>
  <si>
    <t>D42</t>
  </si>
  <si>
    <t>D41</t>
  </si>
  <si>
    <t>D40</t>
  </si>
  <si>
    <t>D39</t>
  </si>
  <si>
    <t>D38</t>
  </si>
  <si>
    <t>D37</t>
  </si>
  <si>
    <t>D36</t>
  </si>
  <si>
    <t>D35</t>
  </si>
  <si>
    <t>D34</t>
  </si>
  <si>
    <t>D33</t>
  </si>
  <si>
    <t>D32</t>
  </si>
  <si>
    <t>D31</t>
  </si>
  <si>
    <t>D30</t>
  </si>
  <si>
    <t>D29</t>
  </si>
  <si>
    <t>D28</t>
  </si>
  <si>
    <t>D27</t>
  </si>
  <si>
    <t>D26</t>
  </si>
  <si>
    <t>D25</t>
  </si>
  <si>
    <t>D24</t>
  </si>
  <si>
    <t>D23</t>
  </si>
  <si>
    <t>D21</t>
  </si>
  <si>
    <t>D20</t>
  </si>
  <si>
    <t>D19</t>
  </si>
  <si>
    <t>D17</t>
  </si>
  <si>
    <t>D16</t>
  </si>
  <si>
    <t>D14</t>
  </si>
  <si>
    <t>D13</t>
  </si>
  <si>
    <t>D12</t>
  </si>
  <si>
    <t>D10</t>
  </si>
  <si>
    <t>D9</t>
  </si>
  <si>
    <t>D8</t>
  </si>
  <si>
    <t>D7</t>
  </si>
  <si>
    <t>D6</t>
  </si>
  <si>
    <t>D5</t>
  </si>
  <si>
    <t>D4</t>
  </si>
  <si>
    <t>D3</t>
  </si>
  <si>
    <t>D2</t>
  </si>
  <si>
    <t>D1</t>
  </si>
  <si>
    <t>RQ</t>
  </si>
  <si>
    <t>Sample Name</t>
  </si>
  <si>
    <t>FFLuc</t>
  </si>
  <si>
    <t>RLuc</t>
  </si>
  <si>
    <t>Normalised</t>
  </si>
  <si>
    <t>dseGFP+dseGFP</t>
  </si>
  <si>
    <t>dsp400+dseGFP</t>
  </si>
  <si>
    <t>Relative to eGFP</t>
  </si>
  <si>
    <t>dsRNA</t>
  </si>
  <si>
    <t>p400</t>
  </si>
  <si>
    <t>Relative</t>
  </si>
  <si>
    <r>
      <rPr>
        <b/>
        <sz val="11"/>
        <color theme="1"/>
        <rFont val="Calibri"/>
        <family val="2"/>
        <scheme val="minor"/>
      </rPr>
      <t>CHIKV</t>
    </r>
    <r>
      <rPr>
        <sz val="11"/>
        <color theme="1"/>
        <rFont val="Calibri"/>
        <family val="2"/>
        <scheme val="minor"/>
      </rPr>
      <t xml:space="preserve"> Experiment</t>
    </r>
  </si>
  <si>
    <r>
      <rPr>
        <b/>
        <sz val="11"/>
        <color theme="1"/>
        <rFont val="Calibri"/>
        <family val="2"/>
        <scheme val="minor"/>
      </rPr>
      <t>ZIKV</t>
    </r>
    <r>
      <rPr>
        <sz val="11"/>
        <color theme="1"/>
        <rFont val="Calibri"/>
        <family val="2"/>
        <scheme val="minor"/>
      </rPr>
      <t xml:space="preserve"> Experiment</t>
    </r>
  </si>
  <si>
    <r>
      <rPr>
        <b/>
        <sz val="11"/>
        <color theme="1"/>
        <rFont val="Calibri"/>
        <family val="2"/>
        <scheme val="minor"/>
      </rPr>
      <t>BUNV</t>
    </r>
    <r>
      <rPr>
        <sz val="11"/>
        <color theme="1"/>
        <rFont val="Calibri"/>
        <family val="2"/>
        <scheme val="minor"/>
      </rPr>
      <t xml:space="preserve"> Experiment</t>
    </r>
  </si>
  <si>
    <r>
      <rPr>
        <b/>
        <sz val="11"/>
        <color theme="1"/>
        <rFont val="Calibri"/>
        <family val="2"/>
        <scheme val="minor"/>
      </rPr>
      <t>SFV</t>
    </r>
    <r>
      <rPr>
        <sz val="11"/>
        <color theme="1"/>
        <rFont val="Calibri"/>
        <family val="2"/>
        <scheme val="minor"/>
      </rPr>
      <t xml:space="preserve"> Experiment</t>
    </r>
  </si>
  <si>
    <t>RQ Min</t>
  </si>
  <si>
    <t>RQ Max</t>
  </si>
  <si>
    <t>Gut</t>
  </si>
  <si>
    <t>dseGFP</t>
  </si>
  <si>
    <t xml:space="preserve">dsp400 </t>
  </si>
  <si>
    <t>dsLacZ</t>
  </si>
  <si>
    <r>
      <t>dseGFP+ds</t>
    </r>
    <r>
      <rPr>
        <i/>
        <sz val="11"/>
        <color theme="1"/>
        <rFont val="Calibri"/>
        <family val="2"/>
        <scheme val="minor"/>
      </rPr>
      <t>FFLuc</t>
    </r>
  </si>
  <si>
    <r>
      <t>dsp400+ds</t>
    </r>
    <r>
      <rPr>
        <i/>
        <sz val="11"/>
        <color theme="1"/>
        <rFont val="Calibri"/>
        <family val="2"/>
        <scheme val="minor"/>
      </rPr>
      <t>FFLuc</t>
    </r>
  </si>
  <si>
    <t>NL</t>
  </si>
  <si>
    <r>
      <rPr>
        <i/>
        <sz val="11"/>
        <color theme="1"/>
        <rFont val="Calibri"/>
        <family val="2"/>
        <scheme val="minor"/>
      </rPr>
      <t>ago-2</t>
    </r>
    <r>
      <rPr>
        <sz val="11"/>
        <color theme="1"/>
        <rFont val="Calibri"/>
        <family val="2"/>
        <scheme val="minor"/>
      </rPr>
      <t xml:space="preserve"> CT</t>
    </r>
  </si>
  <si>
    <r>
      <rPr>
        <i/>
        <sz val="11"/>
        <color theme="1"/>
        <rFont val="Calibri"/>
        <family val="2"/>
        <scheme val="minor"/>
      </rPr>
      <t>ago-2</t>
    </r>
    <r>
      <rPr>
        <sz val="11"/>
        <color theme="1"/>
        <rFont val="Calibri"/>
        <family val="2"/>
        <scheme val="minor"/>
      </rPr>
      <t xml:space="preserve"> mean</t>
    </r>
  </si>
  <si>
    <t>ago-2</t>
  </si>
  <si>
    <r>
      <rPr>
        <i/>
        <sz val="11"/>
        <color theme="1"/>
        <rFont val="Calibri"/>
        <family val="2"/>
        <scheme val="minor"/>
      </rPr>
      <t>p400</t>
    </r>
    <r>
      <rPr>
        <sz val="11"/>
        <color theme="1"/>
        <rFont val="Calibri"/>
        <family val="2"/>
        <scheme val="minor"/>
      </rPr>
      <t xml:space="preserve"> CT</t>
    </r>
  </si>
  <si>
    <r>
      <rPr>
        <i/>
        <sz val="11"/>
        <color theme="1"/>
        <rFont val="Calibri"/>
        <family val="2"/>
        <scheme val="minor"/>
      </rPr>
      <t>p400</t>
    </r>
    <r>
      <rPr>
        <sz val="11"/>
        <color theme="1"/>
        <rFont val="Calibri"/>
        <family val="2"/>
        <scheme val="minor"/>
      </rPr>
      <t xml:space="preserve"> mean</t>
    </r>
  </si>
  <si>
    <r>
      <rPr>
        <i/>
        <sz val="11"/>
        <color theme="1"/>
        <rFont val="Calibri"/>
        <family val="2"/>
        <scheme val="minor"/>
      </rPr>
      <t>S7</t>
    </r>
    <r>
      <rPr>
        <sz val="11"/>
        <color theme="1"/>
        <rFont val="Calibri"/>
        <family val="2"/>
        <scheme val="minor"/>
      </rPr>
      <t xml:space="preserve"> CT</t>
    </r>
  </si>
  <si>
    <r>
      <rPr>
        <i/>
        <sz val="11"/>
        <color theme="1"/>
        <rFont val="Calibri"/>
        <family val="2"/>
        <scheme val="minor"/>
      </rPr>
      <t>S7</t>
    </r>
    <r>
      <rPr>
        <sz val="11"/>
        <color theme="1"/>
        <rFont val="Calibri"/>
        <family val="2"/>
        <scheme val="minor"/>
      </rPr>
      <t xml:space="preserve"> Mean</t>
    </r>
  </si>
  <si>
    <t>dcr-2</t>
  </si>
  <si>
    <r>
      <rPr>
        <i/>
        <sz val="11"/>
        <color theme="1"/>
        <rFont val="Calibri"/>
        <family val="2"/>
        <scheme val="minor"/>
      </rPr>
      <t>dcr-2</t>
    </r>
    <r>
      <rPr>
        <sz val="11"/>
        <color theme="1"/>
        <rFont val="Calibri"/>
        <family val="2"/>
        <scheme val="minor"/>
      </rPr>
      <t xml:space="preserve"> mean</t>
    </r>
  </si>
  <si>
    <r>
      <rPr>
        <i/>
        <sz val="11"/>
        <color theme="1"/>
        <rFont val="Calibri"/>
        <family val="2"/>
        <scheme val="minor"/>
      </rPr>
      <t>dcr-2</t>
    </r>
    <r>
      <rPr>
        <sz val="11"/>
        <color theme="1"/>
        <rFont val="Calibri"/>
        <family val="2"/>
        <scheme val="minor"/>
      </rPr>
      <t xml:space="preserve"> CT</t>
    </r>
  </si>
  <si>
    <t>Ave control (eGFP)</t>
  </si>
  <si>
    <t>delta CT Mean</t>
  </si>
  <si>
    <t>delta Ct SD</t>
  </si>
  <si>
    <t>Min FC</t>
  </si>
  <si>
    <t>Max FC</t>
  </si>
  <si>
    <t>2^-delta delta CT</t>
  </si>
  <si>
    <t>delta delta CT SD</t>
  </si>
  <si>
    <t>Hemocyte</t>
  </si>
  <si>
    <t xml:space="preserve">Salivary Gland </t>
  </si>
  <si>
    <t>Ovaries</t>
  </si>
  <si>
    <t>Carcass</t>
  </si>
  <si>
    <r>
      <t xml:space="preserve">Figure 6B: Non-blood fed females were injected with 2 µg dsRNA targeting LacZ or p400. Mosquitoes were lysed 4 dpi in TRIzol and </t>
    </r>
    <r>
      <rPr>
        <i/>
        <sz val="11"/>
        <color theme="1"/>
        <rFont val="Calibri"/>
        <family val="2"/>
        <scheme val="minor"/>
      </rPr>
      <t xml:space="preserve">p400, ago-2 </t>
    </r>
    <r>
      <rPr>
        <sz val="11"/>
        <color theme="1"/>
        <rFont val="Calibri"/>
        <family val="2"/>
        <scheme val="minor"/>
      </rPr>
      <t>and</t>
    </r>
    <r>
      <rPr>
        <i/>
        <sz val="11"/>
        <color theme="1"/>
        <rFont val="Calibri"/>
        <family val="2"/>
        <scheme val="minor"/>
      </rPr>
      <t xml:space="preserve"> dcr-2</t>
    </r>
    <r>
      <rPr>
        <sz val="11"/>
        <color theme="1"/>
        <rFont val="Calibri"/>
        <family val="2"/>
        <scheme val="minor"/>
      </rPr>
      <t xml:space="preserve"> transcript expression was measured by RT-qPCR.</t>
    </r>
  </si>
  <si>
    <r>
      <t xml:space="preserve">Figure 4A: Aag2 cells were transfected with 100 ng dsRNA and lysed 24 h pt in TRIzol. </t>
    </r>
    <r>
      <rPr>
        <i/>
        <sz val="11"/>
        <color theme="1"/>
        <rFont val="Calibri"/>
        <family val="2"/>
        <scheme val="minor"/>
      </rPr>
      <t>P400</t>
    </r>
    <r>
      <rPr>
        <sz val="11"/>
        <color theme="1"/>
        <rFont val="Calibri"/>
        <family val="2"/>
        <scheme val="minor"/>
      </rPr>
      <t xml:space="preserve"> expression was measured by RT-qPCR.</t>
    </r>
  </si>
  <si>
    <r>
      <t xml:space="preserve">Figure 1:  Tissues were dissected from non-blood fed female mosquitoes and lysed in TRIzol. </t>
    </r>
    <r>
      <rPr>
        <i/>
        <sz val="11"/>
        <color theme="1"/>
        <rFont val="Calibri"/>
        <family val="2"/>
        <scheme val="minor"/>
      </rPr>
      <t xml:space="preserve">Ago-2 </t>
    </r>
    <r>
      <rPr>
        <sz val="11"/>
        <color theme="1"/>
        <rFont val="Calibri"/>
        <family val="2"/>
        <scheme val="minor"/>
      </rPr>
      <t xml:space="preserve">and </t>
    </r>
    <r>
      <rPr>
        <i/>
        <sz val="11"/>
        <color theme="1"/>
        <rFont val="Calibri"/>
        <family val="2"/>
        <scheme val="minor"/>
      </rPr>
      <t>p400</t>
    </r>
    <r>
      <rPr>
        <sz val="11"/>
        <color theme="1"/>
        <rFont val="Calibri"/>
        <family val="2"/>
        <scheme val="minor"/>
      </rPr>
      <t xml:space="preserve"> transcript expression was detected by RT-qPCR.</t>
    </r>
  </si>
  <si>
    <t>dseGFP 24h</t>
  </si>
  <si>
    <t>dseGFP 48h</t>
  </si>
  <si>
    <t>dseGFP 72h</t>
  </si>
  <si>
    <t>dsp400 24h</t>
  </si>
  <si>
    <t>dsp400 48h</t>
  </si>
  <si>
    <t>dsp400 72h</t>
  </si>
  <si>
    <t>NLuc</t>
  </si>
  <si>
    <t>dseGFP 24 h</t>
  </si>
  <si>
    <t>dsp400 24 h</t>
  </si>
  <si>
    <t>dseGFP 48 h</t>
  </si>
  <si>
    <t>dsp400 48 h</t>
  </si>
  <si>
    <t>dseGFP 72 h</t>
  </si>
  <si>
    <t>dsp400 72 h</t>
  </si>
  <si>
    <r>
      <t xml:space="preserve">FigureS2A: Aag2 cells were transfected with 100 ng dsRNA and lysed 24, 48 and 72 h pt in TRIzol. </t>
    </r>
    <r>
      <rPr>
        <i/>
        <sz val="11"/>
        <color theme="1"/>
        <rFont val="Calibri"/>
        <family val="2"/>
        <scheme val="minor"/>
      </rPr>
      <t>P400</t>
    </r>
    <r>
      <rPr>
        <sz val="11"/>
        <color theme="1"/>
        <rFont val="Calibri"/>
        <family val="2"/>
        <scheme val="minor"/>
      </rPr>
      <t xml:space="preserve"> expression was measured by RT-qPCR.</t>
    </r>
  </si>
  <si>
    <t>D11</t>
  </si>
  <si>
    <t>D15</t>
  </si>
  <si>
    <t>D18</t>
  </si>
  <si>
    <t>D22</t>
  </si>
  <si>
    <t>Target</t>
  </si>
  <si>
    <t>Mean Cq</t>
  </si>
  <si>
    <t>Control group Avg Cq per Target</t>
  </si>
  <si>
    <t>DeltaCq per sample per target</t>
  </si>
  <si>
    <t>Norm factor GEOMEAN</t>
  </si>
  <si>
    <t>Normalized expression per sample</t>
  </si>
  <si>
    <t>log2 normalized expression</t>
  </si>
  <si>
    <t>GEOMEAN</t>
  </si>
  <si>
    <t>AVERAGE</t>
  </si>
  <si>
    <t>ago2</t>
  </si>
  <si>
    <t>log 2 Normalized expression per sample</t>
  </si>
  <si>
    <t>Average per experiment</t>
  </si>
  <si>
    <r>
      <t>Figure 4B: Transfect cells with 100 ng eGFP or p400 targeting dsRNA. 24hpt infect cells with SFV4(3H)-</t>
    </r>
    <r>
      <rPr>
        <i/>
        <sz val="11"/>
        <color theme="1"/>
        <rFont val="Calibri"/>
        <family val="2"/>
        <scheme val="minor"/>
      </rPr>
      <t xml:space="preserve">FFLuc </t>
    </r>
    <r>
      <rPr>
        <sz val="11"/>
        <color theme="1"/>
        <rFont val="Calibri"/>
        <family val="2"/>
        <scheme val="minor"/>
      </rPr>
      <t>(MOI 0.1). Lyse cells 24 h pi and measure luciferase expression. Mean and SEM calculated using Prism.</t>
    </r>
  </si>
  <si>
    <t>Figure 4B: Transfect cells with 100 ng eGFP or p400 targeting dsRNA. 24hpt infect cells with CHIKV-FFLuc (MOI 0.02). Lyse cells 24 h pi and measure luciferase expression. Mean and SEM calculated using Prism.</t>
  </si>
  <si>
    <t>Figure 4D: Transfect cells with 100 ng eGFP or p400 targeting dsRNA. 24hpt infect cells with BUNV-NL (MOI 0.01). Lyse cells 48 h pi and measure luciferase expression. Mean and SEM calculated using Prism.</t>
  </si>
  <si>
    <t>Figure 4E: Transfect cells with 100 ng eGFP or p400 targeting dsRNA. 24hpt infect cells with ZIKV-NL (MOI 0.01). Lyse cells 72 h pi (ZIKV) and measure luciferase expression. Mean and SEM calculated using Prism.</t>
  </si>
  <si>
    <r>
      <t>Figure 5: Transfect Aag2 cells with 100 ng dsRNA targeting p400 or eGFP along with  50 ng pIZ-</t>
    </r>
    <r>
      <rPr>
        <i/>
        <sz val="11"/>
        <color theme="1"/>
        <rFont val="Calibri"/>
        <family val="2"/>
        <scheme val="minor"/>
      </rPr>
      <t xml:space="preserve">FFLuc </t>
    </r>
    <r>
      <rPr>
        <sz val="11"/>
        <color theme="1"/>
        <rFont val="Calibri"/>
        <family val="2"/>
        <scheme val="minor"/>
      </rPr>
      <t xml:space="preserve">and 8 ng pAcIE1-Rluc. 24 h pt transfect 10 ng dsRNA targeting eGFP or </t>
    </r>
    <r>
      <rPr>
        <i/>
        <sz val="11"/>
        <color theme="1"/>
        <rFont val="Calibri"/>
        <family val="2"/>
        <scheme val="minor"/>
      </rPr>
      <t>FFLuc</t>
    </r>
    <r>
      <rPr>
        <sz val="11"/>
        <color theme="1"/>
        <rFont val="Calibri"/>
        <family val="2"/>
        <scheme val="minor"/>
      </rPr>
      <t>. Lyse cells 24 h post second transfection in 1X PLB and measure luciferase activity with dual luciferase assay system (Promega). Mean and SEM calculated using Prism.</t>
    </r>
  </si>
  <si>
    <t>Figure S2B: Transfect cells with 100 ng eGFP or p400 targeting dsRNA. 24hpt infect cells with ZIKV-NL (MOI 0.01). Lyse cells 24, 48 and 72 h pi (ZIKV) and measure luciferase expression. Mean and SEM calculated using Prism.</t>
  </si>
  <si>
    <r>
      <t xml:space="preserve">Figure S1C: Female mosquitoes were injected with 2 µg dsRNA targeting either p400 (labelled D) or LacZ (labelled L). Mosquitoes were offered a bloodmeal containing SFV4 4 d pi. Mosquitoes were lysed in TRIzol 3 days post bloodmeal and  </t>
    </r>
    <r>
      <rPr>
        <i/>
        <sz val="11"/>
        <color theme="1"/>
        <rFont val="Calibri"/>
        <family val="2"/>
        <scheme val="minor"/>
      </rPr>
      <t>ago-2</t>
    </r>
    <r>
      <rPr>
        <sz val="11"/>
        <color theme="1"/>
        <rFont val="Calibri"/>
        <family val="2"/>
        <scheme val="minor"/>
      </rPr>
      <t xml:space="preserve"> expression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measured by RT-qPCR. Geomean and 95% C.I. calculated using Prism.</t>
    </r>
  </si>
  <si>
    <r>
      <t>Figure S1B: Female mosquitoes were injected with 2 µg dsRNA targeting either p400 (labelled D) or LacZ (labelled L). Mosquitoes were offered a bloodmeal containing SFV4 4 d pi. Mosquitoes were lysed in TRIzol 3 days post bloodmeal and  SFV expression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measured by RT-qPCR. Geomean and 95% C.I. calculated using Prism.</t>
    </r>
  </si>
  <si>
    <r>
      <t xml:space="preserve">Figure S1A: Female mosquitoes were injected with 2 µg dsRNA targeting either p400 (labelled D) or LacZ (labelled L). Mosquitoes were offered a bloodmeal containing SFV4 4 d pi. Mosquitoes were lysed in TRIzol 3 days post bloodmeal and  </t>
    </r>
    <r>
      <rPr>
        <i/>
        <sz val="11"/>
        <color theme="1"/>
        <rFont val="Calibri"/>
        <family val="2"/>
        <scheme val="minor"/>
      </rPr>
      <t>p400</t>
    </r>
    <r>
      <rPr>
        <sz val="11"/>
        <color theme="1"/>
        <rFont val="Calibri"/>
        <family val="2"/>
        <scheme val="minor"/>
      </rPr>
      <t xml:space="preserve"> expression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measured by RT-qPCR. Geomean and 95% C.I. calculated using Prism.</t>
    </r>
  </si>
  <si>
    <r>
      <t xml:space="preserve">Figure 6A: Female mosquitoes were injected with 2 µg dsRNA targeting either p400 (labelled D) or LacZ (labelled L). Mosquitoes were offered a bloodmeal containing SFV4 4 d pi. Mosquitoes were lysed in TRIzol 3 days post bloodmeal and  </t>
    </r>
    <r>
      <rPr>
        <i/>
        <sz val="11"/>
        <color theme="1"/>
        <rFont val="Calibri"/>
        <family val="2"/>
        <scheme val="minor"/>
      </rPr>
      <t xml:space="preserve">ago-2 expression </t>
    </r>
    <r>
      <rPr>
        <sz val="11"/>
        <color theme="1"/>
        <rFont val="Calibri"/>
        <family val="2"/>
        <scheme val="minor"/>
      </rPr>
      <t>measured by RT-qPCR. Geomean and 95% C.I. calculated using Prism.</t>
    </r>
  </si>
  <si>
    <r>
      <t xml:space="preserve">Figure 3B: Female mosquitoes were injected with 2 µg dsRNA targeting either p400 (labelled D) or LacZ (labelled L). Mosquitoes were offered a bloodmeal containing SFV4 4 d pi. Mosquitoes were lysed in TRIzol 3 days post bloodmeal and </t>
    </r>
    <r>
      <rPr>
        <i/>
        <sz val="11"/>
        <color theme="1"/>
        <rFont val="Calibri"/>
        <family val="2"/>
        <scheme val="minor"/>
      </rPr>
      <t xml:space="preserve">SFV </t>
    </r>
    <r>
      <rPr>
        <sz val="11"/>
        <color theme="1"/>
        <rFont val="Calibri"/>
        <family val="2"/>
        <scheme val="minor"/>
      </rPr>
      <t>RNA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measured by RT-qPCR. Geomean and 95% C.I. calculated using Prism.</t>
    </r>
  </si>
  <si>
    <r>
      <t xml:space="preserve">Figure 3A: Female mosquitoes injected with 2 µg dsRNA targeting either p400 (labelled D) or LacZ (labelled L). Mosquitoes were offered a bloodmeal containing SFV4 4 dpi. Mosquitoes were lysed in TRIzol 3 days post bloodmeal and </t>
    </r>
    <r>
      <rPr>
        <i/>
        <sz val="11"/>
        <color theme="1"/>
        <rFont val="Calibri"/>
        <family val="2"/>
        <scheme val="minor"/>
      </rPr>
      <t>p400</t>
    </r>
    <r>
      <rPr>
        <sz val="11"/>
        <color theme="1"/>
        <rFont val="Calibri"/>
        <family val="2"/>
        <scheme val="minor"/>
      </rPr>
      <t xml:space="preserve"> expression measured by RT-qPCR. Geomean and 95% C.I. calculated using Prism.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</si>
</sst>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99">
    <xf numFmtId="0" fontId="0" fillId="0" borderId="0" xfId="0"/>
    <xf numFmtId="0" fontId="0" fillId="0" borderId="0" xfId="0" applyFont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25" xfId="0" applyBorder="1"/>
    <xf numFmtId="0" fontId="0" fillId="3" borderId="9" xfId="0" applyFill="1" applyBorder="1"/>
    <xf numFmtId="0" fontId="0" fillId="2" borderId="21" xfId="0" applyFill="1" applyBorder="1"/>
    <xf numFmtId="0" fontId="0" fillId="2" borderId="30" xfId="0" applyFill="1" applyBorder="1"/>
    <xf numFmtId="0" fontId="0" fillId="0" borderId="0" xfId="0" applyFont="1" applyFill="1"/>
    <xf numFmtId="0" fontId="0" fillId="0" borderId="12" xfId="0" applyBorder="1"/>
    <xf numFmtId="0" fontId="0" fillId="0" borderId="32" xfId="0" applyBorder="1"/>
    <xf numFmtId="0" fontId="0" fillId="0" borderId="1" xfId="0" applyBorder="1"/>
    <xf numFmtId="0" fontId="0" fillId="0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0" fillId="0" borderId="18" xfId="0" applyBorder="1"/>
    <xf numFmtId="0" fontId="0" fillId="0" borderId="0" xfId="0" applyNumberFormat="1" applyBorder="1"/>
    <xf numFmtId="0" fontId="0" fillId="0" borderId="10" xfId="0" applyBorder="1"/>
    <xf numFmtId="0" fontId="0" fillId="0" borderId="15" xfId="0" applyNumberFormat="1" applyBorder="1"/>
    <xf numFmtId="0" fontId="0" fillId="0" borderId="16" xfId="0" applyNumberFormat="1" applyBorder="1"/>
    <xf numFmtId="0" fontId="0" fillId="3" borderId="45" xfId="0" applyFill="1" applyBorder="1"/>
    <xf numFmtId="0" fontId="0" fillId="2" borderId="11" xfId="0" applyFill="1" applyBorder="1"/>
    <xf numFmtId="0" fontId="0" fillId="0" borderId="55" xfId="0" applyBorder="1"/>
    <xf numFmtId="0" fontId="0" fillId="0" borderId="29" xfId="0" applyBorder="1"/>
    <xf numFmtId="0" fontId="0" fillId="3" borderId="53" xfId="0" applyFill="1" applyBorder="1"/>
    <xf numFmtId="0" fontId="0" fillId="3" borderId="58" xfId="0" applyFill="1" applyBorder="1"/>
    <xf numFmtId="0" fontId="0" fillId="2" borderId="58" xfId="0" applyFill="1" applyBorder="1"/>
    <xf numFmtId="0" fontId="0" fillId="2" borderId="56" xfId="0" applyFill="1" applyBorder="1"/>
    <xf numFmtId="0" fontId="0" fillId="0" borderId="19" xfId="0" applyBorder="1"/>
    <xf numFmtId="0" fontId="0" fillId="0" borderId="20" xfId="0" applyBorder="1"/>
    <xf numFmtId="0" fontId="0" fillId="3" borderId="61" xfId="0" applyFill="1" applyBorder="1"/>
    <xf numFmtId="0" fontId="0" fillId="2" borderId="57" xfId="0" applyFill="1" applyBorder="1"/>
    <xf numFmtId="0" fontId="0" fillId="0" borderId="62" xfId="0" applyBorder="1"/>
    <xf numFmtId="0" fontId="0" fillId="3" borderId="57" xfId="0" applyFill="1" applyBorder="1"/>
    <xf numFmtId="0" fontId="0" fillId="2" borderId="63" xfId="0" applyFill="1" applyBorder="1"/>
    <xf numFmtId="0" fontId="0" fillId="0" borderId="0" xfId="0"/>
    <xf numFmtId="0" fontId="0" fillId="0" borderId="0" xfId="0" applyBorder="1"/>
    <xf numFmtId="0" fontId="1" fillId="2" borderId="34" xfId="0" applyFont="1" applyFill="1" applyBorder="1"/>
    <xf numFmtId="0" fontId="0" fillId="3" borderId="12" xfId="0" applyFill="1" applyBorder="1"/>
    <xf numFmtId="0" fontId="6" fillId="0" borderId="0" xfId="1"/>
    <xf numFmtId="0" fontId="6" fillId="0" borderId="27" xfId="1" applyBorder="1"/>
    <xf numFmtId="0" fontId="6" fillId="0" borderId="26" xfId="1" applyBorder="1"/>
    <xf numFmtId="0" fontId="6" fillId="0" borderId="36" xfId="1" applyBorder="1"/>
    <xf numFmtId="0" fontId="6" fillId="0" borderId="41" xfId="1" applyBorder="1"/>
    <xf numFmtId="0" fontId="1" fillId="3" borderId="32" xfId="0" applyFont="1" applyFill="1" applyBorder="1"/>
    <xf numFmtId="0" fontId="6" fillId="0" borderId="0" xfId="1" applyBorder="1"/>
    <xf numFmtId="0" fontId="6" fillId="0" borderId="5" xfId="1" applyBorder="1"/>
    <xf numFmtId="0" fontId="6" fillId="0" borderId="1" xfId="1" applyBorder="1"/>
    <xf numFmtId="0" fontId="6" fillId="0" borderId="39" xfId="1" applyBorder="1"/>
    <xf numFmtId="0" fontId="5" fillId="0" borderId="3" xfId="0" applyFont="1" applyBorder="1"/>
    <xf numFmtId="0" fontId="5" fillId="0" borderId="62" xfId="0" applyFont="1" applyBorder="1"/>
    <xf numFmtId="0" fontId="5" fillId="0" borderId="10" xfId="0" applyFont="1" applyBorder="1"/>
    <xf numFmtId="0" fontId="0" fillId="0" borderId="0" xfId="0" applyFill="1" applyBorder="1"/>
    <xf numFmtId="0" fontId="4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8" fillId="0" borderId="19" xfId="0" applyFont="1" applyFill="1" applyBorder="1"/>
    <xf numFmtId="0" fontId="8" fillId="0" borderId="0" xfId="0" applyFont="1" applyFill="1" applyBorder="1"/>
    <xf numFmtId="0" fontId="8" fillId="0" borderId="25" xfId="0" applyFont="1" applyFill="1" applyBorder="1"/>
    <xf numFmtId="0" fontId="8" fillId="2" borderId="19" xfId="0" applyFont="1" applyFill="1" applyBorder="1"/>
    <xf numFmtId="0" fontId="8" fillId="2" borderId="0" xfId="0" applyFont="1" applyFill="1" applyBorder="1"/>
    <xf numFmtId="0" fontId="8" fillId="2" borderId="25" xfId="0" applyFont="1" applyFill="1" applyBorder="1"/>
    <xf numFmtId="0" fontId="0" fillId="3" borderId="2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8" fillId="2" borderId="5" xfId="0" applyFont="1" applyFill="1" applyBorder="1"/>
    <xf numFmtId="0" fontId="1" fillId="4" borderId="12" xfId="0" applyFont="1" applyFill="1" applyBorder="1"/>
    <xf numFmtId="0" fontId="1" fillId="4" borderId="32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1" applyFill="1" applyBorder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0" fillId="4" borderId="12" xfId="0" applyFont="1" applyFill="1" applyBorder="1"/>
    <xf numFmtId="0" fontId="0" fillId="4" borderId="32" xfId="0" applyFont="1" applyFill="1" applyBorder="1"/>
    <xf numFmtId="0" fontId="1" fillId="2" borderId="12" xfId="0" applyFont="1" applyFill="1" applyBorder="1"/>
    <xf numFmtId="0" fontId="7" fillId="2" borderId="30" xfId="0" applyFont="1" applyFill="1" applyBorder="1"/>
    <xf numFmtId="0" fontId="8" fillId="0" borderId="1" xfId="0" applyFont="1" applyFill="1" applyBorder="1"/>
    <xf numFmtId="0" fontId="8" fillId="2" borderId="1" xfId="0" applyFont="1" applyFill="1" applyBorder="1"/>
    <xf numFmtId="0" fontId="8" fillId="0" borderId="5" xfId="0" applyFont="1" applyFill="1" applyBorder="1"/>
    <xf numFmtId="0" fontId="0" fillId="0" borderId="52" xfId="0" applyBorder="1"/>
    <xf numFmtId="0" fontId="0" fillId="0" borderId="44" xfId="0" applyBorder="1"/>
    <xf numFmtId="0" fontId="0" fillId="3" borderId="59" xfId="0" applyFill="1" applyBorder="1"/>
    <xf numFmtId="0" fontId="0" fillId="3" borderId="30" xfId="0" applyFill="1" applyBorder="1"/>
    <xf numFmtId="0" fontId="0" fillId="0" borderId="25" xfId="0" applyFill="1" applyBorder="1"/>
    <xf numFmtId="0" fontId="4" fillId="0" borderId="25" xfId="0" applyFont="1" applyBorder="1"/>
    <xf numFmtId="0" fontId="1" fillId="2" borderId="42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0" fillId="4" borderId="41" xfId="0" applyFont="1" applyFill="1" applyBorder="1" applyAlignment="1">
      <alignment horizontal="center"/>
    </xf>
    <xf numFmtId="0" fontId="0" fillId="4" borderId="27" xfId="0" applyFont="1" applyFill="1" applyBorder="1" applyAlignment="1">
      <alignment horizontal="center"/>
    </xf>
    <xf numFmtId="0" fontId="0" fillId="4" borderId="39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0" fillId="4" borderId="36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4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43"/>
  <sheetViews>
    <sheetView workbookViewId="0">
      <selection activeCell="B2" sqref="B2"/>
    </sheetView>
  </sheetViews>
  <sheetFormatPr defaultRowHeight="14.4" x14ac:dyDescent="0.3"/>
  <cols>
    <col min="3" max="3" width="14" bestFit="1" customWidth="1"/>
    <col min="7" max="7" width="12" bestFit="1" customWidth="1"/>
    <col min="9" max="9" width="13.6640625" bestFit="1" customWidth="1"/>
    <col min="10" max="10" width="12" bestFit="1" customWidth="1"/>
    <col min="11" max="11" width="13.33203125" bestFit="1" customWidth="1"/>
    <col min="12" max="13" width="16" bestFit="1" customWidth="1"/>
  </cols>
  <sheetData>
    <row r="2" spans="2:20" x14ac:dyDescent="0.3">
      <c r="B2" t="s">
        <v>200</v>
      </c>
    </row>
    <row r="3" spans="2:20" ht="15" thickBot="1" x14ac:dyDescent="0.35">
      <c r="T3" t="s">
        <v>12</v>
      </c>
    </row>
    <row r="4" spans="2:20" ht="15" thickBot="1" x14ac:dyDescent="0.35">
      <c r="B4" s="83" t="s">
        <v>162</v>
      </c>
      <c r="C4" s="44" t="s">
        <v>4</v>
      </c>
      <c r="D4" s="14" t="s">
        <v>182</v>
      </c>
      <c r="E4" s="13" t="s">
        <v>183</v>
      </c>
      <c r="F4" s="14" t="s">
        <v>180</v>
      </c>
      <c r="G4" s="13" t="s">
        <v>181</v>
      </c>
      <c r="H4" s="14" t="s">
        <v>5</v>
      </c>
      <c r="I4" s="13" t="s">
        <v>188</v>
      </c>
      <c r="J4" s="13" t="s">
        <v>189</v>
      </c>
      <c r="K4" s="13" t="s">
        <v>6</v>
      </c>
      <c r="L4" s="13" t="s">
        <v>193</v>
      </c>
      <c r="M4" s="50" t="s">
        <v>192</v>
      </c>
      <c r="N4" s="80" t="s">
        <v>190</v>
      </c>
      <c r="O4" s="81" t="s">
        <v>191</v>
      </c>
      <c r="P4" s="82" t="s">
        <v>168</v>
      </c>
      <c r="Q4" s="43" t="s">
        <v>169</v>
      </c>
      <c r="T4" t="s">
        <v>12</v>
      </c>
    </row>
    <row r="5" spans="2:20" x14ac:dyDescent="0.3">
      <c r="B5" s="129" t="s">
        <v>7</v>
      </c>
      <c r="C5" s="120" t="s">
        <v>194</v>
      </c>
      <c r="D5" s="63">
        <v>17.297859191894531</v>
      </c>
      <c r="E5" s="123">
        <f>AVERAGE(D5:D7)</f>
        <v>17.353919982910156</v>
      </c>
      <c r="F5" s="65">
        <v>21.006832122802734</v>
      </c>
      <c r="G5" s="123">
        <f>AVERAGE(F5:F7)</f>
        <v>21.005565643310547</v>
      </c>
      <c r="H5" s="123">
        <f>G5-E5</f>
        <v>3.6516456604003906</v>
      </c>
      <c r="I5" s="123">
        <f>AVERAGE(H5,H20,H35)</f>
        <v>3.3579983181423607</v>
      </c>
      <c r="J5" s="123">
        <f>STDEV(H5,H20,H35)</f>
        <v>1.1015035655999406</v>
      </c>
      <c r="K5" s="123">
        <f>I5-I5</f>
        <v>0</v>
      </c>
      <c r="L5" s="123">
        <f>J5</f>
        <v>1.1015035655999406</v>
      </c>
      <c r="M5" s="127">
        <f>POWER(2,-K5)</f>
        <v>1</v>
      </c>
      <c r="N5" s="128">
        <f>POWER(2,-(K5+L5))</f>
        <v>0.4660305491579198</v>
      </c>
      <c r="O5" s="128">
        <f>POWER(2,-(K5-L5))</f>
        <v>2.1457820776061154</v>
      </c>
      <c r="P5" s="124">
        <f>M5-N5</f>
        <v>0.53396945084208025</v>
      </c>
      <c r="Q5" s="125">
        <f>O5-M5</f>
        <v>1.1457820776061154</v>
      </c>
      <c r="T5" t="s">
        <v>12</v>
      </c>
    </row>
    <row r="6" spans="2:20" x14ac:dyDescent="0.3">
      <c r="B6" s="130"/>
      <c r="C6" s="121"/>
      <c r="D6" s="63">
        <v>17.358663558959961</v>
      </c>
      <c r="E6" s="106"/>
      <c r="F6" s="66">
        <v>21.002517700195313</v>
      </c>
      <c r="G6" s="106"/>
      <c r="H6" s="106"/>
      <c r="I6" s="106"/>
      <c r="J6" s="106"/>
      <c r="K6" s="106"/>
      <c r="L6" s="106"/>
      <c r="M6" s="103"/>
      <c r="N6" s="97"/>
      <c r="O6" s="97"/>
      <c r="P6" s="100"/>
      <c r="Q6" s="94"/>
      <c r="S6" t="s">
        <v>12</v>
      </c>
    </row>
    <row r="7" spans="2:20" x14ac:dyDescent="0.3">
      <c r="B7" s="130"/>
      <c r="C7" s="122"/>
      <c r="D7" s="64">
        <v>17.405237197875977</v>
      </c>
      <c r="E7" s="106"/>
      <c r="F7" s="67">
        <v>21.007347106933594</v>
      </c>
      <c r="G7" s="106"/>
      <c r="H7" s="106"/>
      <c r="I7" s="107"/>
      <c r="J7" s="107"/>
      <c r="K7" s="107"/>
      <c r="L7" s="107"/>
      <c r="M7" s="104"/>
      <c r="N7" s="98"/>
      <c r="O7" s="98"/>
      <c r="P7" s="101"/>
      <c r="Q7" s="95"/>
      <c r="S7" t="s">
        <v>12</v>
      </c>
    </row>
    <row r="8" spans="2:20" x14ac:dyDescent="0.3">
      <c r="B8" s="130"/>
      <c r="C8" s="126" t="s">
        <v>195</v>
      </c>
      <c r="D8" s="62">
        <v>17.307929992675781</v>
      </c>
      <c r="E8" s="105">
        <f>AVERAGE(D8:D10)</f>
        <v>17.254306157430012</v>
      </c>
      <c r="F8" s="65">
        <v>22.779111862182617</v>
      </c>
      <c r="G8" s="105">
        <f>AVERAGE(F8:F10)</f>
        <v>22.732739130655926</v>
      </c>
      <c r="H8" s="105">
        <f>G8-E8</f>
        <v>5.4784329732259138</v>
      </c>
      <c r="I8" s="106">
        <f>AVERAGE(H8,H23,H38)</f>
        <v>5.6881747775607669</v>
      </c>
      <c r="J8" s="105">
        <f>STDEV(H8,H23,H38)</f>
        <v>1.6664567781702171</v>
      </c>
      <c r="K8" s="105">
        <f>I8-I5</f>
        <v>2.3301764594184062</v>
      </c>
      <c r="L8" s="105">
        <f>J8</f>
        <v>1.6664567781702171</v>
      </c>
      <c r="M8" s="102">
        <f>POWER(2,-K8)</f>
        <v>0.19885979644247129</v>
      </c>
      <c r="N8" s="96">
        <f>POWER(2,-(K8+L8))</f>
        <v>6.264602418633404E-2</v>
      </c>
      <c r="O8" s="96">
        <f>POWER(2,-(K8-L8))</f>
        <v>0.63124865711378586</v>
      </c>
      <c r="P8" s="99">
        <f>M8-N8</f>
        <v>0.13621377225613723</v>
      </c>
      <c r="Q8" s="93">
        <f>O8-M8</f>
        <v>0.43238886067131455</v>
      </c>
      <c r="S8" t="s">
        <v>12</v>
      </c>
    </row>
    <row r="9" spans="2:20" x14ac:dyDescent="0.3">
      <c r="B9" s="130"/>
      <c r="C9" s="121"/>
      <c r="D9" s="63">
        <v>17.112178802490234</v>
      </c>
      <c r="E9" s="106"/>
      <c r="F9" s="66">
        <v>22.666818618774414</v>
      </c>
      <c r="G9" s="106"/>
      <c r="H9" s="106"/>
      <c r="I9" s="106"/>
      <c r="J9" s="106"/>
      <c r="K9" s="106"/>
      <c r="L9" s="106"/>
      <c r="M9" s="103"/>
      <c r="N9" s="97"/>
      <c r="O9" s="97"/>
      <c r="P9" s="100"/>
      <c r="Q9" s="94"/>
      <c r="S9" t="s">
        <v>12</v>
      </c>
    </row>
    <row r="10" spans="2:20" x14ac:dyDescent="0.3">
      <c r="B10" s="130"/>
      <c r="C10" s="122"/>
      <c r="D10" s="64">
        <v>17.342809677124023</v>
      </c>
      <c r="E10" s="107"/>
      <c r="F10" s="67">
        <v>22.752286911010742</v>
      </c>
      <c r="G10" s="107"/>
      <c r="H10" s="107"/>
      <c r="I10" s="106"/>
      <c r="J10" s="107"/>
      <c r="K10" s="107"/>
      <c r="L10" s="107"/>
      <c r="M10" s="104"/>
      <c r="N10" s="97"/>
      <c r="O10" s="97"/>
      <c r="P10" s="100"/>
      <c r="Q10" s="94"/>
      <c r="S10" t="s">
        <v>12</v>
      </c>
    </row>
    <row r="11" spans="2:20" x14ac:dyDescent="0.3">
      <c r="B11" s="130"/>
      <c r="C11" s="70"/>
      <c r="D11" s="62">
        <v>16.284824371337891</v>
      </c>
      <c r="E11" s="106">
        <f>AVERAGE(D11:D13)</f>
        <v>16.356875101725262</v>
      </c>
      <c r="F11" s="65">
        <v>21.136615753173828</v>
      </c>
      <c r="G11" s="106">
        <f>AVERAGE(F11:F13)</f>
        <v>21.159000396728516</v>
      </c>
      <c r="H11" s="106">
        <f>G11-E11</f>
        <v>4.802125295003254</v>
      </c>
      <c r="I11" s="105">
        <f>AVERAGE(H11,H26,H41)</f>
        <v>4.6806956397162542</v>
      </c>
      <c r="J11" s="105">
        <f>STDEV(H11,H26,H41)</f>
        <v>0.78086860913192369</v>
      </c>
      <c r="K11" s="105">
        <f>I11-I5</f>
        <v>1.3226973215738935</v>
      </c>
      <c r="L11" s="105">
        <f>J11</f>
        <v>0.78086860913192369</v>
      </c>
      <c r="M11" s="102">
        <f>POWER(2,-K11)</f>
        <v>0.39978678192404521</v>
      </c>
      <c r="N11" s="96">
        <f>POWER(2,-(K11+L11))</f>
        <v>0.23268241196148695</v>
      </c>
      <c r="O11" s="96">
        <f>POWER(2,-(K11-L11))</f>
        <v>0.68689966574542227</v>
      </c>
      <c r="P11" s="99">
        <f>M11-N11</f>
        <v>0.16710436996255826</v>
      </c>
      <c r="Q11" s="93">
        <f>O11-M11</f>
        <v>0.28711288382137706</v>
      </c>
      <c r="S11" t="s">
        <v>12</v>
      </c>
    </row>
    <row r="12" spans="2:20" x14ac:dyDescent="0.3">
      <c r="B12" s="130"/>
      <c r="C12" s="68"/>
      <c r="D12" s="63">
        <v>16.420999526977539</v>
      </c>
      <c r="E12" s="106"/>
      <c r="F12" s="66">
        <v>21.165544509887695</v>
      </c>
      <c r="G12" s="106"/>
      <c r="H12" s="106"/>
      <c r="I12" s="106"/>
      <c r="J12" s="106"/>
      <c r="K12" s="106"/>
      <c r="L12" s="106"/>
      <c r="M12" s="103"/>
      <c r="N12" s="97"/>
      <c r="O12" s="97"/>
      <c r="P12" s="100"/>
      <c r="Q12" s="94"/>
      <c r="T12" t="s">
        <v>12</v>
      </c>
    </row>
    <row r="13" spans="2:20" x14ac:dyDescent="0.3">
      <c r="B13" s="130"/>
      <c r="C13" s="69" t="s">
        <v>170</v>
      </c>
      <c r="D13" s="64">
        <v>16.364801406860352</v>
      </c>
      <c r="E13" s="106"/>
      <c r="F13" s="67">
        <v>21.174840927124023</v>
      </c>
      <c r="G13" s="106"/>
      <c r="H13" s="106"/>
      <c r="I13" s="107"/>
      <c r="J13" s="107"/>
      <c r="K13" s="107"/>
      <c r="L13" s="107"/>
      <c r="M13" s="104"/>
      <c r="N13" s="98"/>
      <c r="O13" s="98"/>
      <c r="P13" s="101"/>
      <c r="Q13" s="95"/>
      <c r="T13" t="s">
        <v>12</v>
      </c>
    </row>
    <row r="14" spans="2:20" x14ac:dyDescent="0.3">
      <c r="B14" s="130"/>
      <c r="C14" s="70"/>
      <c r="D14" s="62">
        <v>15.058713912963867</v>
      </c>
      <c r="E14" s="105">
        <f>AVERAGE(D14:D16)</f>
        <v>15.038741111755371</v>
      </c>
      <c r="F14" s="65">
        <v>16.92365837097168</v>
      </c>
      <c r="G14" s="105">
        <f>AVERAGE(F14:F16)</f>
        <v>16.898637771606445</v>
      </c>
      <c r="H14" s="105">
        <f>G14-E14</f>
        <v>1.8598966598510742</v>
      </c>
      <c r="I14" s="105">
        <f>AVERAGE(H14,H29,H44)</f>
        <v>1.6071190304226353</v>
      </c>
      <c r="J14" s="105">
        <f>STDEV(H14,H29,H44)</f>
        <v>0.55759371359638477</v>
      </c>
      <c r="K14" s="105">
        <f>I14-I5</f>
        <v>-1.7508792877197255</v>
      </c>
      <c r="L14" s="105">
        <f>J14</f>
        <v>0.55759371359638477</v>
      </c>
      <c r="M14" s="102">
        <f>POWER(2,-K14)</f>
        <v>3.3656363099363236</v>
      </c>
      <c r="N14" s="96">
        <f>POWER(2,-(K14+L14))</f>
        <v>2.2867292724250832</v>
      </c>
      <c r="O14" s="96">
        <f>POWER(2,-(K14-L14))</f>
        <v>4.9535849771796272</v>
      </c>
      <c r="P14" s="99">
        <f>M14-N14</f>
        <v>1.0789070375112404</v>
      </c>
      <c r="Q14" s="93">
        <f>O14-M14</f>
        <v>1.5879486672433036</v>
      </c>
    </row>
    <row r="15" spans="2:20" x14ac:dyDescent="0.3">
      <c r="B15" s="130"/>
      <c r="C15" s="68"/>
      <c r="D15" s="63">
        <v>14.851821899414063</v>
      </c>
      <c r="E15" s="106"/>
      <c r="F15" s="66">
        <v>16.825990676879883</v>
      </c>
      <c r="G15" s="106"/>
      <c r="H15" s="106"/>
      <c r="I15" s="106"/>
      <c r="J15" s="106"/>
      <c r="K15" s="106"/>
      <c r="L15" s="106"/>
      <c r="M15" s="103"/>
      <c r="N15" s="97"/>
      <c r="O15" s="97"/>
      <c r="P15" s="100"/>
      <c r="Q15" s="94"/>
    </row>
    <row r="16" spans="2:20" x14ac:dyDescent="0.3">
      <c r="B16" s="130"/>
      <c r="C16" s="69" t="s">
        <v>196</v>
      </c>
      <c r="D16" s="64">
        <v>15.205687522888184</v>
      </c>
      <c r="E16" s="107"/>
      <c r="F16" s="67">
        <v>16.946264266967773</v>
      </c>
      <c r="G16" s="107"/>
      <c r="H16" s="107"/>
      <c r="I16" s="107"/>
      <c r="J16" s="107"/>
      <c r="K16" s="107"/>
      <c r="L16" s="107"/>
      <c r="M16" s="104"/>
      <c r="N16" s="98"/>
      <c r="O16" s="98"/>
      <c r="P16" s="101"/>
      <c r="Q16" s="95"/>
    </row>
    <row r="17" spans="2:17" x14ac:dyDescent="0.3">
      <c r="B17" s="130"/>
      <c r="C17" s="68"/>
      <c r="D17" s="63">
        <v>15.387900352478027</v>
      </c>
      <c r="E17" s="106">
        <f>AVERAGE(D17:D19)</f>
        <v>15.464914321899414</v>
      </c>
      <c r="F17" s="66">
        <v>20.598102569580078</v>
      </c>
      <c r="G17" s="106">
        <f>AVERAGE(F17:F19)</f>
        <v>20.582653681437176</v>
      </c>
      <c r="H17" s="106">
        <f>G17-E17</f>
        <v>5.1177393595377616</v>
      </c>
      <c r="I17" s="106">
        <f>AVERAGE(H17,H32,H47)</f>
        <v>4.9665242301093206</v>
      </c>
      <c r="J17" s="105">
        <f>STDEV(H17,H32,H47)</f>
        <v>0.39244950360938963</v>
      </c>
      <c r="K17" s="105">
        <f>I17-I5</f>
        <v>1.6085259119669599</v>
      </c>
      <c r="L17" s="105">
        <f>J17</f>
        <v>0.39244950360938963</v>
      </c>
      <c r="M17" s="102">
        <f>POWER(2,-K17)</f>
        <v>0.3279332489073975</v>
      </c>
      <c r="N17" s="97">
        <f>POWER(2,-(K17+L17))</f>
        <v>0.24983103048797883</v>
      </c>
      <c r="O17" s="97">
        <f>POWER(2,-(K17-L17))</f>
        <v>0.43045179587543542</v>
      </c>
      <c r="P17" s="100">
        <f>M17-N17</f>
        <v>7.8102218419418667E-2</v>
      </c>
      <c r="Q17" s="94">
        <f>O17-M17</f>
        <v>0.10251854696803792</v>
      </c>
    </row>
    <row r="18" spans="2:17" x14ac:dyDescent="0.3">
      <c r="B18" s="130"/>
      <c r="C18" s="68"/>
      <c r="D18" s="63">
        <v>15.417534828186035</v>
      </c>
      <c r="E18" s="106"/>
      <c r="F18" s="66">
        <v>20.561721801757813</v>
      </c>
      <c r="G18" s="106"/>
      <c r="H18" s="106"/>
      <c r="I18" s="106"/>
      <c r="J18" s="106"/>
      <c r="K18" s="106"/>
      <c r="L18" s="106"/>
      <c r="M18" s="103"/>
      <c r="N18" s="97"/>
      <c r="O18" s="97"/>
      <c r="P18" s="100"/>
      <c r="Q18" s="94"/>
    </row>
    <row r="19" spans="2:17" ht="15" thickBot="1" x14ac:dyDescent="0.35">
      <c r="B19" s="130"/>
      <c r="C19" s="68" t="s">
        <v>197</v>
      </c>
      <c r="D19" s="63">
        <v>15.58930778503418</v>
      </c>
      <c r="E19" s="107"/>
      <c r="F19" s="66">
        <v>20.588136672973633</v>
      </c>
      <c r="G19" s="107"/>
      <c r="H19" s="107"/>
      <c r="I19" s="107"/>
      <c r="J19" s="107"/>
      <c r="K19" s="108"/>
      <c r="L19" s="108"/>
      <c r="M19" s="104"/>
      <c r="N19" s="98"/>
      <c r="O19" s="98"/>
      <c r="P19" s="101"/>
      <c r="Q19" s="95"/>
    </row>
    <row r="20" spans="2:17" x14ac:dyDescent="0.3">
      <c r="B20" s="129" t="s">
        <v>8</v>
      </c>
      <c r="C20" s="120" t="s">
        <v>194</v>
      </c>
      <c r="D20" s="84">
        <v>19.192037582397461</v>
      </c>
      <c r="E20" s="123">
        <f>AVERAGE(D20:D22)</f>
        <v>18.626885732014973</v>
      </c>
      <c r="F20" s="85">
        <v>20.854339599609375</v>
      </c>
      <c r="G20" s="123">
        <f>AVERAGE(F20:F22)</f>
        <v>20.766314824422199</v>
      </c>
      <c r="H20" s="123">
        <f>G20-E20</f>
        <v>2.1394290924072266</v>
      </c>
      <c r="I20" s="113"/>
      <c r="J20" s="114"/>
      <c r="K20" s="114"/>
      <c r="L20" s="114"/>
      <c r="M20" s="114"/>
      <c r="N20" s="114"/>
      <c r="O20" s="114"/>
      <c r="P20" s="114"/>
      <c r="Q20" s="115"/>
    </row>
    <row r="21" spans="2:17" x14ac:dyDescent="0.3">
      <c r="B21" s="130"/>
      <c r="C21" s="121"/>
      <c r="D21" s="63">
        <v>18.48393440246582</v>
      </c>
      <c r="E21" s="106"/>
      <c r="F21" s="66">
        <v>20.793878555297852</v>
      </c>
      <c r="G21" s="106"/>
      <c r="H21" s="106"/>
      <c r="I21" s="109"/>
      <c r="J21" s="116"/>
      <c r="K21" s="116"/>
      <c r="L21" s="116"/>
      <c r="M21" s="116"/>
      <c r="N21" s="116"/>
      <c r="O21" s="116"/>
      <c r="P21" s="116"/>
      <c r="Q21" s="117"/>
    </row>
    <row r="22" spans="2:17" x14ac:dyDescent="0.3">
      <c r="B22" s="130"/>
      <c r="C22" s="122"/>
      <c r="D22" s="64">
        <v>18.204685211181641</v>
      </c>
      <c r="E22" s="106"/>
      <c r="F22" s="67">
        <v>20.650726318359375</v>
      </c>
      <c r="G22" s="106"/>
      <c r="H22" s="106"/>
      <c r="I22" s="109"/>
      <c r="J22" s="116"/>
      <c r="K22" s="116"/>
      <c r="L22" s="116"/>
      <c r="M22" s="116"/>
      <c r="N22" s="116"/>
      <c r="O22" s="116"/>
      <c r="P22" s="116"/>
      <c r="Q22" s="117"/>
    </row>
    <row r="23" spans="2:17" x14ac:dyDescent="0.3">
      <c r="B23" s="130"/>
      <c r="C23" s="126" t="s">
        <v>195</v>
      </c>
      <c r="D23" s="62">
        <v>16.953433990478516</v>
      </c>
      <c r="E23" s="105">
        <f>AVERAGE(D23:D25)</f>
        <v>17.089230855305988</v>
      </c>
      <c r="F23" s="65">
        <v>21.434120178222656</v>
      </c>
      <c r="G23" s="105">
        <f>AVERAGE(F23:F25)</f>
        <v>21.225748697916668</v>
      </c>
      <c r="H23" s="105">
        <f>G23-E23</f>
        <v>4.1365178426106795</v>
      </c>
      <c r="I23" s="109"/>
      <c r="J23" s="116"/>
      <c r="K23" s="116"/>
      <c r="L23" s="116"/>
      <c r="M23" s="116"/>
      <c r="N23" s="116"/>
      <c r="O23" s="116"/>
      <c r="P23" s="116"/>
      <c r="Q23" s="117"/>
    </row>
    <row r="24" spans="2:17" x14ac:dyDescent="0.3">
      <c r="B24" s="130"/>
      <c r="C24" s="121"/>
      <c r="D24" s="63">
        <v>17.184640884399414</v>
      </c>
      <c r="E24" s="106"/>
      <c r="F24" s="66">
        <v>21.174129486083984</v>
      </c>
      <c r="G24" s="106"/>
      <c r="H24" s="106"/>
      <c r="I24" s="109"/>
      <c r="J24" s="116"/>
      <c r="K24" s="116"/>
      <c r="L24" s="116"/>
      <c r="M24" s="116"/>
      <c r="N24" s="116"/>
      <c r="O24" s="116"/>
      <c r="P24" s="116"/>
      <c r="Q24" s="117"/>
    </row>
    <row r="25" spans="2:17" x14ac:dyDescent="0.3">
      <c r="B25" s="130"/>
      <c r="C25" s="122"/>
      <c r="D25" s="64">
        <v>17.129617691040039</v>
      </c>
      <c r="E25" s="107"/>
      <c r="F25" s="67">
        <v>21.068996429443359</v>
      </c>
      <c r="G25" s="107"/>
      <c r="H25" s="107"/>
      <c r="I25" s="109"/>
      <c r="J25" s="116"/>
      <c r="K25" s="116"/>
      <c r="L25" s="116"/>
      <c r="M25" s="116"/>
      <c r="N25" s="116"/>
      <c r="O25" s="116"/>
      <c r="P25" s="116"/>
      <c r="Q25" s="117"/>
    </row>
    <row r="26" spans="2:17" x14ac:dyDescent="0.3">
      <c r="B26" s="130"/>
      <c r="C26" s="70"/>
      <c r="D26" s="62">
        <v>16.767723083496094</v>
      </c>
      <c r="E26" s="105">
        <f>AVERAGE(D26:D28)</f>
        <v>16.855314890543621</v>
      </c>
      <c r="F26" s="65">
        <v>20.779178619384766</v>
      </c>
      <c r="G26" s="106">
        <f>AVERAGE(F26:F28)</f>
        <v>20.701540629069012</v>
      </c>
      <c r="H26" s="106">
        <f>G26-E26</f>
        <v>3.8462257385253906</v>
      </c>
      <c r="I26" s="109"/>
      <c r="J26" s="116"/>
      <c r="K26" s="116"/>
      <c r="L26" s="116"/>
      <c r="M26" s="116"/>
      <c r="N26" s="116"/>
      <c r="O26" s="116"/>
      <c r="P26" s="116"/>
      <c r="Q26" s="117"/>
    </row>
    <row r="27" spans="2:17" x14ac:dyDescent="0.3">
      <c r="B27" s="130"/>
      <c r="C27" s="68"/>
      <c r="D27" s="63">
        <v>16.821460723876953</v>
      </c>
      <c r="E27" s="106"/>
      <c r="F27" s="66">
        <v>20.736637115478516</v>
      </c>
      <c r="G27" s="106"/>
      <c r="H27" s="106"/>
      <c r="I27" s="109"/>
      <c r="J27" s="116"/>
      <c r="K27" s="116"/>
      <c r="L27" s="116"/>
      <c r="M27" s="116"/>
      <c r="N27" s="116"/>
      <c r="O27" s="116"/>
      <c r="P27" s="116"/>
      <c r="Q27" s="117"/>
    </row>
    <row r="28" spans="2:17" x14ac:dyDescent="0.3">
      <c r="B28" s="130"/>
      <c r="C28" s="69" t="s">
        <v>170</v>
      </c>
      <c r="D28" s="64">
        <v>16.976760864257813</v>
      </c>
      <c r="E28" s="107"/>
      <c r="F28" s="67">
        <v>20.58880615234375</v>
      </c>
      <c r="G28" s="106"/>
      <c r="H28" s="106"/>
      <c r="I28" s="109"/>
      <c r="J28" s="116"/>
      <c r="K28" s="116"/>
      <c r="L28" s="116"/>
      <c r="M28" s="116"/>
      <c r="N28" s="116"/>
      <c r="O28" s="116"/>
      <c r="P28" s="116"/>
      <c r="Q28" s="117"/>
    </row>
    <row r="29" spans="2:17" x14ac:dyDescent="0.3">
      <c r="B29" s="130"/>
      <c r="C29" s="70"/>
      <c r="D29" s="62">
        <v>16.042346954345703</v>
      </c>
      <c r="E29" s="105">
        <f>AVERAGE(D29:D31)</f>
        <v>16.262160619099934</v>
      </c>
      <c r="F29" s="65">
        <v>17.493310928344727</v>
      </c>
      <c r="G29" s="105">
        <f>AVERAGE(F29:F31)</f>
        <v>17.230066935221355</v>
      </c>
      <c r="H29" s="105">
        <f>G29-E29</f>
        <v>0.96790631612142164</v>
      </c>
      <c r="I29" s="109"/>
      <c r="J29" s="116"/>
      <c r="K29" s="116"/>
      <c r="L29" s="116"/>
      <c r="M29" s="116"/>
      <c r="N29" s="116"/>
      <c r="O29" s="116"/>
      <c r="P29" s="116"/>
      <c r="Q29" s="117"/>
    </row>
    <row r="30" spans="2:17" x14ac:dyDescent="0.3">
      <c r="B30" s="130"/>
      <c r="C30" s="68"/>
      <c r="D30" s="63">
        <v>16.43513298034668</v>
      </c>
      <c r="E30" s="106"/>
      <c r="F30" s="66">
        <v>17.231260299682617</v>
      </c>
      <c r="G30" s="106"/>
      <c r="H30" s="106"/>
      <c r="I30" s="109"/>
      <c r="J30" s="116"/>
      <c r="K30" s="116"/>
      <c r="L30" s="116"/>
      <c r="M30" s="116"/>
      <c r="N30" s="116"/>
      <c r="O30" s="116"/>
      <c r="P30" s="116"/>
      <c r="Q30" s="117"/>
    </row>
    <row r="31" spans="2:17" x14ac:dyDescent="0.3">
      <c r="B31" s="130"/>
      <c r="C31" s="69" t="s">
        <v>196</v>
      </c>
      <c r="D31" s="64">
        <v>16.309001922607422</v>
      </c>
      <c r="E31" s="107"/>
      <c r="F31" s="67">
        <v>16.965629577636719</v>
      </c>
      <c r="G31" s="107"/>
      <c r="H31" s="107"/>
      <c r="I31" s="109"/>
      <c r="J31" s="116"/>
      <c r="K31" s="116"/>
      <c r="L31" s="116"/>
      <c r="M31" s="116"/>
      <c r="N31" s="116"/>
      <c r="O31" s="116"/>
      <c r="P31" s="116"/>
      <c r="Q31" s="117"/>
    </row>
    <row r="32" spans="2:17" x14ac:dyDescent="0.3">
      <c r="B32" s="130"/>
      <c r="C32" s="68"/>
      <c r="D32" s="63">
        <v>17.629743576049805</v>
      </c>
      <c r="E32" s="106">
        <f>AVERAGE(D32:D34)</f>
        <v>17.893852869669598</v>
      </c>
      <c r="F32" s="66">
        <v>22.577201843261719</v>
      </c>
      <c r="G32" s="106">
        <f>AVERAGE(F32:F34)</f>
        <v>22.414813995361328</v>
      </c>
      <c r="H32" s="106">
        <f>G32-E32</f>
        <v>4.5209611256917306</v>
      </c>
      <c r="I32" s="109"/>
      <c r="J32" s="116"/>
      <c r="K32" s="116"/>
      <c r="L32" s="116"/>
      <c r="M32" s="116"/>
      <c r="N32" s="116"/>
      <c r="O32" s="116"/>
      <c r="P32" s="116"/>
      <c r="Q32" s="117"/>
    </row>
    <row r="33" spans="2:17" x14ac:dyDescent="0.3">
      <c r="B33" s="130"/>
      <c r="C33" s="68"/>
      <c r="D33" s="63">
        <v>18.044038772583008</v>
      </c>
      <c r="E33" s="106"/>
      <c r="F33" s="66">
        <v>22.446155548095703</v>
      </c>
      <c r="G33" s="106"/>
      <c r="H33" s="106"/>
      <c r="I33" s="109"/>
      <c r="J33" s="116"/>
      <c r="K33" s="116"/>
      <c r="L33" s="116"/>
      <c r="M33" s="116"/>
      <c r="N33" s="116"/>
      <c r="O33" s="116"/>
      <c r="P33" s="116"/>
      <c r="Q33" s="117"/>
    </row>
    <row r="34" spans="2:17" ht="15" thickBot="1" x14ac:dyDescent="0.35">
      <c r="B34" s="131"/>
      <c r="C34" s="71" t="s">
        <v>197</v>
      </c>
      <c r="D34" s="86">
        <v>18.007776260375977</v>
      </c>
      <c r="E34" s="107"/>
      <c r="F34" s="72">
        <v>22.221084594726563</v>
      </c>
      <c r="G34" s="107"/>
      <c r="H34" s="107"/>
      <c r="I34" s="109"/>
      <c r="J34" s="116"/>
      <c r="K34" s="116"/>
      <c r="L34" s="116"/>
      <c r="M34" s="116"/>
      <c r="N34" s="116"/>
      <c r="O34" s="116"/>
      <c r="P34" s="116"/>
      <c r="Q34" s="117"/>
    </row>
    <row r="35" spans="2:17" x14ac:dyDescent="0.3">
      <c r="B35" s="129" t="s">
        <v>9</v>
      </c>
      <c r="C35" s="120" t="s">
        <v>194</v>
      </c>
      <c r="D35" s="84">
        <v>17.502405166625977</v>
      </c>
      <c r="E35" s="123">
        <f>AVERAGE(D35:D37)</f>
        <v>17.591392517089844</v>
      </c>
      <c r="F35" s="85">
        <v>21.874103546142578</v>
      </c>
      <c r="G35" s="123">
        <f>AVERAGE(F35:F37)</f>
        <v>21.874312718709309</v>
      </c>
      <c r="H35" s="113">
        <f>G35-E35</f>
        <v>4.282920201619465</v>
      </c>
      <c r="I35" s="109"/>
      <c r="J35" s="116"/>
      <c r="K35" s="116"/>
      <c r="L35" s="116"/>
      <c r="M35" s="116"/>
      <c r="N35" s="116"/>
      <c r="O35" s="116"/>
      <c r="P35" s="116"/>
      <c r="Q35" s="117"/>
    </row>
    <row r="36" spans="2:17" x14ac:dyDescent="0.3">
      <c r="B36" s="130"/>
      <c r="C36" s="121"/>
      <c r="D36" s="63">
        <v>17.701286315917969</v>
      </c>
      <c r="E36" s="106"/>
      <c r="F36" s="66">
        <v>21.928871154785156</v>
      </c>
      <c r="G36" s="106"/>
      <c r="H36" s="109"/>
      <c r="I36" s="109"/>
      <c r="J36" s="116"/>
      <c r="K36" s="116"/>
      <c r="L36" s="116"/>
      <c r="M36" s="116"/>
      <c r="N36" s="116"/>
      <c r="O36" s="116"/>
      <c r="P36" s="116"/>
      <c r="Q36" s="117"/>
    </row>
    <row r="37" spans="2:17" x14ac:dyDescent="0.3">
      <c r="B37" s="130"/>
      <c r="C37" s="122"/>
      <c r="D37" s="64">
        <v>17.570486068725586</v>
      </c>
      <c r="E37" s="106"/>
      <c r="F37" s="67">
        <v>21.819963455200195</v>
      </c>
      <c r="G37" s="106"/>
      <c r="H37" s="109"/>
      <c r="I37" s="109"/>
      <c r="J37" s="116"/>
      <c r="K37" s="116"/>
      <c r="L37" s="116"/>
      <c r="M37" s="116"/>
      <c r="N37" s="116"/>
      <c r="O37" s="116"/>
      <c r="P37" s="116"/>
      <c r="Q37" s="117"/>
    </row>
    <row r="38" spans="2:17" x14ac:dyDescent="0.3">
      <c r="B38" s="130"/>
      <c r="C38" s="126" t="s">
        <v>195</v>
      </c>
      <c r="D38" s="62">
        <v>28.361038208007813</v>
      </c>
      <c r="E38" s="105">
        <f>AVERAGE(D38:D40)</f>
        <v>27.765248616536457</v>
      </c>
      <c r="F38" s="65">
        <v>35.962860107421875</v>
      </c>
      <c r="G38" s="105">
        <f>AVERAGE(F38:F40)</f>
        <v>35.214822133382164</v>
      </c>
      <c r="H38" s="111">
        <f>G38-E38</f>
        <v>7.4495735168457067</v>
      </c>
      <c r="I38" s="109"/>
      <c r="J38" s="116"/>
      <c r="K38" s="116"/>
      <c r="L38" s="116"/>
      <c r="M38" s="116"/>
      <c r="N38" s="116"/>
      <c r="O38" s="116"/>
      <c r="P38" s="116"/>
      <c r="Q38" s="117"/>
    </row>
    <row r="39" spans="2:17" x14ac:dyDescent="0.3">
      <c r="B39" s="130"/>
      <c r="C39" s="121"/>
      <c r="D39" s="63">
        <v>28.144210815429688</v>
      </c>
      <c r="E39" s="106"/>
      <c r="F39" s="66">
        <v>34.773990631103516</v>
      </c>
      <c r="G39" s="106"/>
      <c r="H39" s="109"/>
      <c r="I39" s="109"/>
      <c r="J39" s="116"/>
      <c r="K39" s="116"/>
      <c r="L39" s="116"/>
      <c r="M39" s="116"/>
      <c r="N39" s="116"/>
      <c r="O39" s="116"/>
      <c r="P39" s="116"/>
      <c r="Q39" s="117"/>
    </row>
    <row r="40" spans="2:17" x14ac:dyDescent="0.3">
      <c r="B40" s="130"/>
      <c r="C40" s="122"/>
      <c r="D40" s="64">
        <v>26.790496826171875</v>
      </c>
      <c r="E40" s="107"/>
      <c r="F40" s="67">
        <v>34.907615661621094</v>
      </c>
      <c r="G40" s="107"/>
      <c r="H40" s="112"/>
      <c r="I40" s="109"/>
      <c r="J40" s="116"/>
      <c r="K40" s="116"/>
      <c r="L40" s="116"/>
      <c r="M40" s="116"/>
      <c r="N40" s="116"/>
      <c r="O40" s="116"/>
      <c r="P40" s="116"/>
      <c r="Q40" s="117"/>
    </row>
    <row r="41" spans="2:17" x14ac:dyDescent="0.3">
      <c r="B41" s="130"/>
      <c r="C41" s="70"/>
      <c r="D41" s="62">
        <v>16.881210327148438</v>
      </c>
      <c r="E41" s="106">
        <f>AVERAGE(D41:D43)</f>
        <v>16.853068669637043</v>
      </c>
      <c r="F41" s="65">
        <v>22.361297607421875</v>
      </c>
      <c r="G41" s="106">
        <f>AVERAGE(F41:F43)</f>
        <v>22.24680455525716</v>
      </c>
      <c r="H41" s="109">
        <f>G41-E41</f>
        <v>5.3937358856201172</v>
      </c>
      <c r="I41" s="109"/>
      <c r="J41" s="116"/>
      <c r="K41" s="116"/>
      <c r="L41" s="116"/>
      <c r="M41" s="116"/>
      <c r="N41" s="116"/>
      <c r="O41" s="116"/>
      <c r="P41" s="116"/>
      <c r="Q41" s="117"/>
    </row>
    <row r="42" spans="2:17" x14ac:dyDescent="0.3">
      <c r="B42" s="130"/>
      <c r="C42" s="68"/>
      <c r="D42" s="63">
        <v>16.909950256347656</v>
      </c>
      <c r="E42" s="106"/>
      <c r="F42" s="66">
        <v>22.406290054321289</v>
      </c>
      <c r="G42" s="106"/>
      <c r="H42" s="109"/>
      <c r="I42" s="109"/>
      <c r="J42" s="116"/>
      <c r="K42" s="116"/>
      <c r="L42" s="116"/>
      <c r="M42" s="116"/>
      <c r="N42" s="116"/>
      <c r="O42" s="116"/>
      <c r="P42" s="116"/>
      <c r="Q42" s="117"/>
    </row>
    <row r="43" spans="2:17" x14ac:dyDescent="0.3">
      <c r="B43" s="130"/>
      <c r="C43" s="69" t="s">
        <v>170</v>
      </c>
      <c r="D43" s="64">
        <v>16.768045425415039</v>
      </c>
      <c r="E43" s="106"/>
      <c r="F43" s="67">
        <v>21.97282600402832</v>
      </c>
      <c r="G43" s="106"/>
      <c r="H43" s="109"/>
      <c r="I43" s="109"/>
      <c r="J43" s="116"/>
      <c r="K43" s="116"/>
      <c r="L43" s="116"/>
      <c r="M43" s="116"/>
      <c r="N43" s="116"/>
      <c r="O43" s="116"/>
      <c r="P43" s="116"/>
      <c r="Q43" s="117"/>
    </row>
    <row r="44" spans="2:17" x14ac:dyDescent="0.3">
      <c r="B44" s="130"/>
      <c r="C44" s="70"/>
      <c r="D44" s="62">
        <v>15.677600860595703</v>
      </c>
      <c r="E44" s="105">
        <f>AVERAGE(D44:D46)</f>
        <v>15.651923179626465</v>
      </c>
      <c r="F44" s="65">
        <v>17.693778991699219</v>
      </c>
      <c r="G44" s="105">
        <f>AVERAGE(F44:F46)</f>
        <v>17.645477294921875</v>
      </c>
      <c r="H44" s="111">
        <f>G44-E44</f>
        <v>1.9935541152954102</v>
      </c>
      <c r="I44" s="109"/>
      <c r="J44" s="116"/>
      <c r="K44" s="116"/>
      <c r="L44" s="116"/>
      <c r="M44" s="116"/>
      <c r="N44" s="116"/>
      <c r="O44" s="116"/>
      <c r="P44" s="116"/>
      <c r="Q44" s="117"/>
    </row>
    <row r="45" spans="2:17" x14ac:dyDescent="0.3">
      <c r="B45" s="130"/>
      <c r="C45" s="68"/>
      <c r="D45" s="63">
        <v>15.698464393615723</v>
      </c>
      <c r="E45" s="106"/>
      <c r="F45" s="66">
        <v>17.630430221557617</v>
      </c>
      <c r="G45" s="106"/>
      <c r="H45" s="109"/>
      <c r="I45" s="109"/>
      <c r="J45" s="116"/>
      <c r="K45" s="116"/>
      <c r="L45" s="116"/>
      <c r="M45" s="116"/>
      <c r="N45" s="116"/>
      <c r="O45" s="116"/>
      <c r="P45" s="116"/>
      <c r="Q45" s="117"/>
    </row>
    <row r="46" spans="2:17" x14ac:dyDescent="0.3">
      <c r="B46" s="130"/>
      <c r="C46" s="69" t="s">
        <v>196</v>
      </c>
      <c r="D46" s="64">
        <v>15.579704284667969</v>
      </c>
      <c r="E46" s="107"/>
      <c r="F46" s="67">
        <v>17.612222671508789</v>
      </c>
      <c r="G46" s="107"/>
      <c r="H46" s="112"/>
      <c r="I46" s="109"/>
      <c r="J46" s="116"/>
      <c r="K46" s="116"/>
      <c r="L46" s="116"/>
      <c r="M46" s="116"/>
      <c r="N46" s="116"/>
      <c r="O46" s="116"/>
      <c r="P46" s="116"/>
      <c r="Q46" s="117"/>
    </row>
    <row r="47" spans="2:17" x14ac:dyDescent="0.3">
      <c r="B47" s="130"/>
      <c r="C47" s="68"/>
      <c r="D47" s="63">
        <v>15.356249809265137</v>
      </c>
      <c r="E47" s="106">
        <f>AVERAGE(D47:D49)</f>
        <v>15.353270530700684</v>
      </c>
      <c r="F47" s="66">
        <v>20.598068237304688</v>
      </c>
      <c r="G47" s="106">
        <f>AVERAGE(F47:F49)</f>
        <v>20.614142735799152</v>
      </c>
      <c r="H47" s="109">
        <f>G47-E47</f>
        <v>5.2608722050984689</v>
      </c>
      <c r="I47" s="109"/>
      <c r="J47" s="116"/>
      <c r="K47" s="116"/>
      <c r="L47" s="116"/>
      <c r="M47" s="116"/>
      <c r="N47" s="116"/>
      <c r="O47" s="116"/>
      <c r="P47" s="116"/>
      <c r="Q47" s="117"/>
    </row>
    <row r="48" spans="2:17" x14ac:dyDescent="0.3">
      <c r="B48" s="130"/>
      <c r="C48" s="68"/>
      <c r="D48" s="63">
        <v>15.322142601013184</v>
      </c>
      <c r="E48" s="106"/>
      <c r="F48" s="66">
        <v>20.660289764404297</v>
      </c>
      <c r="G48" s="106"/>
      <c r="H48" s="109"/>
      <c r="I48" s="109"/>
      <c r="J48" s="116"/>
      <c r="K48" s="116"/>
      <c r="L48" s="116"/>
      <c r="M48" s="116"/>
      <c r="N48" s="116"/>
      <c r="O48" s="116"/>
      <c r="P48" s="116"/>
      <c r="Q48" s="117"/>
    </row>
    <row r="49" spans="2:17" ht="15" thickBot="1" x14ac:dyDescent="0.35">
      <c r="B49" s="131"/>
      <c r="C49" s="71" t="s">
        <v>197</v>
      </c>
      <c r="D49" s="86">
        <v>15.38141918182373</v>
      </c>
      <c r="E49" s="108"/>
      <c r="F49" s="72">
        <v>20.584070205688477</v>
      </c>
      <c r="G49" s="108"/>
      <c r="H49" s="110"/>
      <c r="I49" s="110"/>
      <c r="J49" s="118"/>
      <c r="K49" s="118"/>
      <c r="L49" s="118"/>
      <c r="M49" s="118"/>
      <c r="N49" s="118"/>
      <c r="O49" s="118"/>
      <c r="P49" s="118"/>
      <c r="Q49" s="119"/>
    </row>
    <row r="106" spans="2:17" s="41" customFormat="1" x14ac:dyDescent="0.3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2:17" s="41" customFormat="1" x14ac:dyDescent="0.3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2:17" s="41" customFormat="1" x14ac:dyDescent="0.3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</row>
    <row r="109" spans="2:17" s="41" customFormat="1" x14ac:dyDescent="0.3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2:17" s="41" customFormat="1" x14ac:dyDescent="0.3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2:17" s="41" customFormat="1" x14ac:dyDescent="0.3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</row>
    <row r="112" spans="2:17" s="41" customFormat="1" x14ac:dyDescent="0.3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2:17" s="41" customFormat="1" x14ac:dyDescent="0.3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2:17" s="41" customFormat="1" x14ac:dyDescent="0.3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</row>
    <row r="120" spans="2:17" s="41" customFormat="1" x14ac:dyDescent="0.3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2:17" s="41" customFormat="1" x14ac:dyDescent="0.3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</row>
    <row r="122" spans="2:17" s="41" customFormat="1" x14ac:dyDescent="0.3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2:17" s="41" customFormat="1" x14ac:dyDescent="0.3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</row>
    <row r="124" spans="2:17" s="41" customFormat="1" x14ac:dyDescent="0.3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</row>
    <row r="125" spans="2:17" s="41" customFormat="1" x14ac:dyDescent="0.3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</row>
    <row r="126" spans="2:17" s="41" customFormat="1" x14ac:dyDescent="0.3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</row>
    <row r="127" spans="2:17" s="41" customFormat="1" x14ac:dyDescent="0.3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</row>
    <row r="128" spans="2:17" s="41" customFormat="1" x14ac:dyDescent="0.3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</row>
    <row r="135" spans="2:17" s="41" customFormat="1" x14ac:dyDescent="0.3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</row>
    <row r="136" spans="2:17" s="41" customFormat="1" x14ac:dyDescent="0.3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2:17" s="41" customFormat="1" x14ac:dyDescent="0.3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2:17" s="41" customFormat="1" x14ac:dyDescent="0.3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2:17" s="41" customFormat="1" x14ac:dyDescent="0.3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2:17" s="41" customFormat="1" x14ac:dyDescent="0.3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2:17" s="41" customFormat="1" x14ac:dyDescent="0.3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2:17" s="41" customFormat="1" x14ac:dyDescent="0.3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2:17" s="41" customFormat="1" x14ac:dyDescent="0.3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</sheetData>
  <mergeCells count="100">
    <mergeCell ref="E11:E13"/>
    <mergeCell ref="E14:E16"/>
    <mergeCell ref="E17:E19"/>
    <mergeCell ref="E23:E25"/>
    <mergeCell ref="E26:E28"/>
    <mergeCell ref="C5:C7"/>
    <mergeCell ref="B20:B34"/>
    <mergeCell ref="C20:C22"/>
    <mergeCell ref="B35:B49"/>
    <mergeCell ref="B5:B19"/>
    <mergeCell ref="C23:C25"/>
    <mergeCell ref="C38:C40"/>
    <mergeCell ref="L5:L7"/>
    <mergeCell ref="M5:M7"/>
    <mergeCell ref="N5:N7"/>
    <mergeCell ref="O5:O7"/>
    <mergeCell ref="E5:E7"/>
    <mergeCell ref="G5:G7"/>
    <mergeCell ref="H5:H7"/>
    <mergeCell ref="I5:I7"/>
    <mergeCell ref="J5:J7"/>
    <mergeCell ref="P5:P7"/>
    <mergeCell ref="Q5:Q7"/>
    <mergeCell ref="C8:C10"/>
    <mergeCell ref="E8:E10"/>
    <mergeCell ref="G8:G10"/>
    <mergeCell ref="H8:H10"/>
    <mergeCell ref="I8:I10"/>
    <mergeCell ref="J8:J10"/>
    <mergeCell ref="K8:K10"/>
    <mergeCell ref="L8:L10"/>
    <mergeCell ref="M8:M10"/>
    <mergeCell ref="N8:N10"/>
    <mergeCell ref="O8:O10"/>
    <mergeCell ref="P8:P10"/>
    <mergeCell ref="Q8:Q10"/>
    <mergeCell ref="K5:K7"/>
    <mergeCell ref="I20:Q49"/>
    <mergeCell ref="C35:C37"/>
    <mergeCell ref="E35:E37"/>
    <mergeCell ref="G35:G37"/>
    <mergeCell ref="H35:H37"/>
    <mergeCell ref="E41:E43"/>
    <mergeCell ref="E44:E46"/>
    <mergeCell ref="E20:E22"/>
    <mergeCell ref="G20:G22"/>
    <mergeCell ref="H20:H22"/>
    <mergeCell ref="H26:H28"/>
    <mergeCell ref="E47:E49"/>
    <mergeCell ref="G29:G31"/>
    <mergeCell ref="G32:G34"/>
    <mergeCell ref="G38:G40"/>
    <mergeCell ref="G41:G43"/>
    <mergeCell ref="G11:G13"/>
    <mergeCell ref="G14:G16"/>
    <mergeCell ref="G17:G19"/>
    <mergeCell ref="G23:G25"/>
    <mergeCell ref="G26:G28"/>
    <mergeCell ref="G44:G46"/>
    <mergeCell ref="G47:G49"/>
    <mergeCell ref="E29:E31"/>
    <mergeCell ref="E32:E34"/>
    <mergeCell ref="E38:E40"/>
    <mergeCell ref="H47:H49"/>
    <mergeCell ref="I11:I13"/>
    <mergeCell ref="I14:I16"/>
    <mergeCell ref="I17:I19"/>
    <mergeCell ref="J11:J13"/>
    <mergeCell ref="J14:J16"/>
    <mergeCell ref="J17:J19"/>
    <mergeCell ref="H29:H31"/>
    <mergeCell ref="H32:H34"/>
    <mergeCell ref="H38:H40"/>
    <mergeCell ref="H41:H43"/>
    <mergeCell ref="H44:H46"/>
    <mergeCell ref="H11:H13"/>
    <mergeCell ref="H14:H16"/>
    <mergeCell ref="H17:H19"/>
    <mergeCell ref="H23:H25"/>
    <mergeCell ref="K11:K13"/>
    <mergeCell ref="K14:K16"/>
    <mergeCell ref="K17:K19"/>
    <mergeCell ref="L11:L13"/>
    <mergeCell ref="L14:L16"/>
    <mergeCell ref="L17:L19"/>
    <mergeCell ref="M11:M13"/>
    <mergeCell ref="M14:M16"/>
    <mergeCell ref="M17:M19"/>
    <mergeCell ref="N11:N13"/>
    <mergeCell ref="N14:N16"/>
    <mergeCell ref="N17:N19"/>
    <mergeCell ref="Q11:Q13"/>
    <mergeCell ref="Q14:Q16"/>
    <mergeCell ref="Q17:Q19"/>
    <mergeCell ref="O11:O13"/>
    <mergeCell ref="O14:O16"/>
    <mergeCell ref="O17:O19"/>
    <mergeCell ref="P11:P13"/>
    <mergeCell ref="P14:P16"/>
    <mergeCell ref="P17:P1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A281"/>
  <sheetViews>
    <sheetView workbookViewId="0">
      <selection activeCell="B2" sqref="B2"/>
    </sheetView>
  </sheetViews>
  <sheetFormatPr defaultRowHeight="14.4" x14ac:dyDescent="0.3"/>
  <sheetData>
    <row r="2" spans="1:27" x14ac:dyDescent="0.3">
      <c r="A2" s="16"/>
      <c r="B2" s="16" t="s">
        <v>240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x14ac:dyDescent="0.3">
      <c r="A3" s="41" t="s">
        <v>154</v>
      </c>
      <c r="B3" s="41" t="s">
        <v>219</v>
      </c>
      <c r="C3" s="41" t="s">
        <v>220</v>
      </c>
      <c r="D3" s="41" t="s">
        <v>221</v>
      </c>
      <c r="E3" s="41" t="s">
        <v>222</v>
      </c>
      <c r="F3" s="41" t="s">
        <v>153</v>
      </c>
      <c r="G3" s="41" t="s">
        <v>223</v>
      </c>
      <c r="H3" s="41" t="s">
        <v>224</v>
      </c>
      <c r="I3" s="41" t="s">
        <v>225</v>
      </c>
      <c r="J3" s="41" t="s">
        <v>226</v>
      </c>
      <c r="K3" s="41" t="s">
        <v>227</v>
      </c>
      <c r="L3" s="58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x14ac:dyDescent="0.3">
      <c r="A4" s="41" t="s">
        <v>152</v>
      </c>
      <c r="B4" s="19" t="s">
        <v>13</v>
      </c>
      <c r="C4" s="19">
        <v>17.65363883972168</v>
      </c>
      <c r="D4" s="41"/>
      <c r="E4" s="41">
        <v>-0.11614508607071983</v>
      </c>
      <c r="F4" s="41">
        <v>0.92264970079742148</v>
      </c>
      <c r="G4" s="41"/>
      <c r="H4" s="41"/>
      <c r="I4" s="41"/>
      <c r="J4" s="41"/>
      <c r="K4" s="41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x14ac:dyDescent="0.3">
      <c r="A5" s="41" t="s">
        <v>151</v>
      </c>
      <c r="B5" s="19" t="s">
        <v>13</v>
      </c>
      <c r="C5" s="19">
        <v>17.493371963500977</v>
      </c>
      <c r="D5" s="41"/>
      <c r="E5" s="41">
        <v>4.4121790149983298E-2</v>
      </c>
      <c r="F5" s="41">
        <v>1.0310553552665538</v>
      </c>
      <c r="G5" s="41"/>
      <c r="H5" s="41"/>
      <c r="I5" s="41"/>
      <c r="J5" s="41"/>
      <c r="K5" s="41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x14ac:dyDescent="0.3">
      <c r="A6" s="41" t="s">
        <v>150</v>
      </c>
      <c r="B6" s="19" t="s">
        <v>13</v>
      </c>
      <c r="C6" s="19">
        <v>18.551620483398438</v>
      </c>
      <c r="D6" s="41"/>
      <c r="E6" s="41">
        <v>-1.0141267297474776</v>
      </c>
      <c r="F6" s="41">
        <v>0.49512794084581357</v>
      </c>
      <c r="G6" s="41"/>
      <c r="H6" s="41"/>
      <c r="I6" s="41"/>
      <c r="J6" s="41"/>
      <c r="K6" s="41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 x14ac:dyDescent="0.3">
      <c r="A7" s="41" t="s">
        <v>149</v>
      </c>
      <c r="B7" s="19" t="s">
        <v>13</v>
      </c>
      <c r="C7" s="19">
        <v>17.745859146118164</v>
      </c>
      <c r="D7" s="41"/>
      <c r="E7" s="41">
        <v>-0.2083653924672042</v>
      </c>
      <c r="F7" s="41">
        <v>0.86551732752755772</v>
      </c>
      <c r="G7" s="41"/>
      <c r="H7" s="41"/>
      <c r="I7" s="41"/>
      <c r="J7" s="41"/>
      <c r="K7" s="41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 x14ac:dyDescent="0.3">
      <c r="A8" s="41" t="s">
        <v>148</v>
      </c>
      <c r="B8" s="19" t="s">
        <v>13</v>
      </c>
      <c r="C8" s="19">
        <v>19.007204055786133</v>
      </c>
      <c r="D8" s="41"/>
      <c r="E8" s="41">
        <v>-1.469710302135173</v>
      </c>
      <c r="F8" s="41">
        <v>0.36105479258064066</v>
      </c>
      <c r="G8" s="41"/>
      <c r="H8" s="41"/>
      <c r="I8" s="41"/>
      <c r="J8" s="41"/>
      <c r="K8" s="41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 x14ac:dyDescent="0.3">
      <c r="A9" s="41" t="s">
        <v>147</v>
      </c>
      <c r="B9" s="19" t="s">
        <v>13</v>
      </c>
      <c r="C9" s="19">
        <v>18.153570175170898</v>
      </c>
      <c r="D9" s="41"/>
      <c r="E9" s="41">
        <v>-0.61607642151993858</v>
      </c>
      <c r="F9" s="41">
        <v>0.65244291214001393</v>
      </c>
      <c r="G9" s="41"/>
      <c r="H9" s="41"/>
      <c r="I9" s="41"/>
      <c r="J9" s="41"/>
      <c r="K9" s="41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x14ac:dyDescent="0.3">
      <c r="A10" s="41" t="s">
        <v>146</v>
      </c>
      <c r="B10" s="19" t="s">
        <v>13</v>
      </c>
      <c r="C10" s="19">
        <v>18.029945373535156</v>
      </c>
      <c r="D10" s="41"/>
      <c r="E10" s="41">
        <v>-0.49245161988419639</v>
      </c>
      <c r="F10" s="41">
        <v>0.71081615724816627</v>
      </c>
      <c r="G10" s="41"/>
      <c r="H10" s="41"/>
      <c r="I10" s="41"/>
      <c r="J10" s="41"/>
      <c r="K10" s="41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x14ac:dyDescent="0.3">
      <c r="A11" s="41" t="s">
        <v>145</v>
      </c>
      <c r="B11" s="19" t="s">
        <v>13</v>
      </c>
      <c r="C11" s="19">
        <v>18.090423583984375</v>
      </c>
      <c r="D11" s="41"/>
      <c r="E11" s="41">
        <v>-0.55292983033341514</v>
      </c>
      <c r="F11" s="41">
        <v>0.68163445610799422</v>
      </c>
      <c r="G11" s="41"/>
      <c r="H11" s="41"/>
      <c r="I11" s="41"/>
      <c r="J11" s="41"/>
      <c r="K11" s="41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x14ac:dyDescent="0.3">
      <c r="A12" s="41" t="s">
        <v>144</v>
      </c>
      <c r="B12" s="19" t="s">
        <v>13</v>
      </c>
      <c r="C12" s="19">
        <v>18.798133850097656</v>
      </c>
      <c r="D12" s="41"/>
      <c r="E12" s="41">
        <v>-1.2606400964466964</v>
      </c>
      <c r="F12" s="41">
        <v>0.41735874446412546</v>
      </c>
      <c r="G12" s="41"/>
      <c r="H12" s="41"/>
      <c r="I12" s="41"/>
      <c r="J12" s="41"/>
      <c r="K12" s="41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x14ac:dyDescent="0.3">
      <c r="A13" s="41" t="s">
        <v>143</v>
      </c>
      <c r="B13" s="19" t="s">
        <v>13</v>
      </c>
      <c r="C13" s="19">
        <v>19.263662338256836</v>
      </c>
      <c r="D13" s="41"/>
      <c r="E13" s="41">
        <v>-1.7261685846058761</v>
      </c>
      <c r="F13" s="41">
        <v>0.30225359736963109</v>
      </c>
      <c r="G13" s="41"/>
      <c r="H13" s="41"/>
      <c r="I13" s="41"/>
      <c r="J13" s="41"/>
      <c r="K13" s="41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x14ac:dyDescent="0.3">
      <c r="A14" s="41" t="s">
        <v>142</v>
      </c>
      <c r="B14" s="19" t="s">
        <v>13</v>
      </c>
      <c r="C14" s="19">
        <v>18.030115127563477</v>
      </c>
      <c r="D14" s="41"/>
      <c r="E14" s="41">
        <v>-0.4926213739125167</v>
      </c>
      <c r="F14" s="41">
        <v>0.71073252432227674</v>
      </c>
      <c r="G14" s="41"/>
      <c r="H14" s="41"/>
      <c r="I14" s="41"/>
      <c r="J14" s="41"/>
      <c r="K14" s="41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x14ac:dyDescent="0.3">
      <c r="A15" s="41" t="s">
        <v>141</v>
      </c>
      <c r="B15" s="19" t="s">
        <v>13</v>
      </c>
      <c r="C15" s="19">
        <v>18.670783996582031</v>
      </c>
      <c r="D15" s="41"/>
      <c r="E15" s="41">
        <v>-1.1332902429310714</v>
      </c>
      <c r="F15" s="41">
        <v>0.4558748601419137</v>
      </c>
      <c r="G15" s="41"/>
      <c r="H15" s="41"/>
      <c r="I15" s="41"/>
      <c r="J15" s="41"/>
      <c r="K15" s="41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x14ac:dyDescent="0.3">
      <c r="A16" s="41" t="s">
        <v>140</v>
      </c>
      <c r="B16" s="19" t="s">
        <v>13</v>
      </c>
      <c r="C16" s="19">
        <v>17.63555908203125</v>
      </c>
      <c r="D16" s="41"/>
      <c r="E16" s="41">
        <v>-9.806532838029014E-2</v>
      </c>
      <c r="F16" s="41">
        <v>0.934285039459536</v>
      </c>
      <c r="G16" s="41"/>
      <c r="H16" s="41"/>
      <c r="I16" s="41"/>
      <c r="J16" s="41"/>
      <c r="K16" s="41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x14ac:dyDescent="0.3">
      <c r="A17" s="41" t="s">
        <v>139</v>
      </c>
      <c r="B17" s="19" t="s">
        <v>13</v>
      </c>
      <c r="C17" s="41">
        <v>17.992698669433594</v>
      </c>
      <c r="D17" s="41"/>
      <c r="E17" s="41">
        <v>-0.45520491578263389</v>
      </c>
      <c r="F17" s="41">
        <v>0.72940656219025735</v>
      </c>
      <c r="G17" s="41"/>
      <c r="H17" s="41"/>
      <c r="I17" s="41"/>
      <c r="J17" s="41"/>
      <c r="K17" s="41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x14ac:dyDescent="0.3">
      <c r="A18" s="41" t="s">
        <v>138</v>
      </c>
      <c r="B18" s="19" t="s">
        <v>13</v>
      </c>
      <c r="C18" s="41">
        <v>18.114280700683594</v>
      </c>
      <c r="D18" s="41"/>
      <c r="E18" s="41">
        <v>-0.57678694703263389</v>
      </c>
      <c r="F18" s="41">
        <v>0.67045529934962</v>
      </c>
      <c r="G18" s="41"/>
      <c r="H18" s="41"/>
      <c r="I18" s="41"/>
      <c r="J18" s="41"/>
      <c r="K18" s="41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x14ac:dyDescent="0.3">
      <c r="A19" s="41" t="s">
        <v>137</v>
      </c>
      <c r="B19" s="19" t="s">
        <v>13</v>
      </c>
      <c r="C19" s="41">
        <v>18.450878143310547</v>
      </c>
      <c r="D19" s="41"/>
      <c r="E19" s="41">
        <v>-0.91338438965958701</v>
      </c>
      <c r="F19" s="41">
        <v>0.53093811198858221</v>
      </c>
      <c r="G19" s="41"/>
      <c r="H19" s="41"/>
      <c r="I19" s="41"/>
      <c r="J19" s="41"/>
      <c r="K19" s="41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x14ac:dyDescent="0.3">
      <c r="A20" s="41" t="s">
        <v>136</v>
      </c>
      <c r="B20" s="19" t="s">
        <v>13</v>
      </c>
      <c r="C20" s="41">
        <v>19.727273941040039</v>
      </c>
      <c r="D20" s="41"/>
      <c r="E20" s="41">
        <v>-2.1897801873890792</v>
      </c>
      <c r="F20" s="41">
        <v>0.21918482333080783</v>
      </c>
      <c r="G20" s="41"/>
      <c r="H20" s="41"/>
      <c r="I20" s="41"/>
      <c r="J20" s="41"/>
      <c r="K20" s="41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x14ac:dyDescent="0.3">
      <c r="A21" s="41" t="s">
        <v>135</v>
      </c>
      <c r="B21" s="19" t="s">
        <v>13</v>
      </c>
      <c r="C21" s="41">
        <v>18.277252197265625</v>
      </c>
      <c r="D21" s="41"/>
      <c r="E21" s="41">
        <v>-0.73975844361466514</v>
      </c>
      <c r="F21" s="41">
        <v>0.59883961010353692</v>
      </c>
      <c r="G21" s="41"/>
      <c r="H21" s="41"/>
      <c r="I21" s="41"/>
      <c r="J21" s="41"/>
      <c r="K21" s="41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x14ac:dyDescent="0.3">
      <c r="A22" s="41" t="s">
        <v>134</v>
      </c>
      <c r="B22" s="19" t="s">
        <v>13</v>
      </c>
      <c r="C22" s="41">
        <v>18.104982376098633</v>
      </c>
      <c r="D22" s="41"/>
      <c r="E22" s="41">
        <v>-0.56748862244767295</v>
      </c>
      <c r="F22" s="41">
        <v>0.67479041093128855</v>
      </c>
      <c r="G22" s="41"/>
      <c r="H22" s="41"/>
      <c r="I22" s="41"/>
      <c r="J22" s="41"/>
      <c r="K22" s="41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x14ac:dyDescent="0.3">
      <c r="A23" s="41" t="s">
        <v>133</v>
      </c>
      <c r="B23" s="19" t="s">
        <v>13</v>
      </c>
      <c r="C23" s="41">
        <v>18.104188919067383</v>
      </c>
      <c r="D23" s="41"/>
      <c r="E23" s="41">
        <v>-0.56669516541642295</v>
      </c>
      <c r="F23" s="41">
        <v>0.67516163592550815</v>
      </c>
      <c r="G23" s="41"/>
      <c r="H23" s="41"/>
      <c r="I23" s="41"/>
      <c r="J23" s="41"/>
      <c r="K23" s="41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x14ac:dyDescent="0.3">
      <c r="A24" s="41" t="s">
        <v>132</v>
      </c>
      <c r="B24" s="19" t="s">
        <v>13</v>
      </c>
      <c r="C24" s="41">
        <v>17.655481338500977</v>
      </c>
      <c r="D24" s="41"/>
      <c r="E24" s="41">
        <v>-0.1179875848500167</v>
      </c>
      <c r="F24" s="41">
        <v>0.92147211591702682</v>
      </c>
      <c r="G24" s="41"/>
      <c r="H24" s="41"/>
      <c r="I24" s="41"/>
      <c r="J24" s="41"/>
      <c r="K24" s="41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x14ac:dyDescent="0.3">
      <c r="A25" s="41" t="s">
        <v>131</v>
      </c>
      <c r="B25" s="19" t="s">
        <v>13</v>
      </c>
      <c r="C25" s="41">
        <v>18.141305923461914</v>
      </c>
      <c r="D25" s="41"/>
      <c r="E25" s="41">
        <v>-0.6038121698109542</v>
      </c>
      <c r="F25" s="41">
        <v>0.65801292625045449</v>
      </c>
      <c r="G25" s="41"/>
      <c r="H25" s="41"/>
      <c r="I25" s="41"/>
      <c r="J25" s="41"/>
      <c r="K25" s="41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x14ac:dyDescent="0.3">
      <c r="A26" s="41" t="s">
        <v>130</v>
      </c>
      <c r="B26" s="19" t="s">
        <v>13</v>
      </c>
      <c r="C26" s="41">
        <v>19.725822448730469</v>
      </c>
      <c r="D26" s="41"/>
      <c r="E26" s="41">
        <v>-2.1883286950795089</v>
      </c>
      <c r="F26" s="41">
        <v>0.21940545567003386</v>
      </c>
      <c r="G26" s="41"/>
      <c r="H26" s="41"/>
      <c r="I26" s="41"/>
      <c r="J26" s="41"/>
      <c r="K26" s="41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x14ac:dyDescent="0.3">
      <c r="A27" s="41" t="s">
        <v>129</v>
      </c>
      <c r="B27" s="19" t="s">
        <v>13</v>
      </c>
      <c r="C27" s="41">
        <v>18.514076232910156</v>
      </c>
      <c r="D27" s="41"/>
      <c r="E27" s="41">
        <v>-0.97658247925919639</v>
      </c>
      <c r="F27" s="41">
        <v>0.50818211981251926</v>
      </c>
      <c r="G27" s="41"/>
      <c r="H27" s="41"/>
      <c r="I27" s="41"/>
      <c r="J27" s="41"/>
      <c r="K27" s="41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x14ac:dyDescent="0.3">
      <c r="A28" s="41" t="s">
        <v>128</v>
      </c>
      <c r="B28" s="19" t="s">
        <v>13</v>
      </c>
      <c r="C28" s="41">
        <v>18.520500183105469</v>
      </c>
      <c r="D28" s="41"/>
      <c r="E28" s="41">
        <v>-0.98300642945450889</v>
      </c>
      <c r="F28" s="41">
        <v>0.50592434582711532</v>
      </c>
      <c r="G28" s="41"/>
      <c r="H28" s="41"/>
      <c r="I28" s="41"/>
      <c r="J28" s="41"/>
      <c r="K28" s="4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x14ac:dyDescent="0.3">
      <c r="A29" s="41" t="s">
        <v>127</v>
      </c>
      <c r="B29" s="19" t="s">
        <v>13</v>
      </c>
      <c r="C29" s="41">
        <v>18.372457504272461</v>
      </c>
      <c r="D29" s="41"/>
      <c r="E29" s="41">
        <v>-0.83496375062150108</v>
      </c>
      <c r="F29" s="41">
        <v>0.56059712448726084</v>
      </c>
      <c r="G29" s="41"/>
      <c r="H29" s="41"/>
      <c r="I29" s="41"/>
      <c r="J29" s="41"/>
      <c r="K29" s="41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x14ac:dyDescent="0.3">
      <c r="A30" s="41" t="s">
        <v>126</v>
      </c>
      <c r="B30" s="19" t="s">
        <v>13</v>
      </c>
      <c r="C30" s="41">
        <v>18.177330017089801</v>
      </c>
      <c r="D30" s="41"/>
      <c r="E30" s="41">
        <v>-0.63983626343884126</v>
      </c>
      <c r="F30" s="41">
        <v>0.64178578318596657</v>
      </c>
      <c r="G30" s="41"/>
      <c r="H30" s="41"/>
      <c r="I30" s="41"/>
      <c r="J30" s="41"/>
      <c r="K30" s="41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x14ac:dyDescent="0.3">
      <c r="A31" s="41" t="s">
        <v>125</v>
      </c>
      <c r="B31" s="19" t="s">
        <v>13</v>
      </c>
      <c r="C31" s="41">
        <v>18.553617477416992</v>
      </c>
      <c r="D31" s="41"/>
      <c r="E31" s="41">
        <v>-1.0161237237660323</v>
      </c>
      <c r="F31" s="41">
        <v>0.49444305353935619</v>
      </c>
      <c r="G31" s="41"/>
      <c r="H31" s="41"/>
      <c r="I31" s="41"/>
      <c r="J31" s="41"/>
      <c r="K31" s="41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x14ac:dyDescent="0.3">
      <c r="A32" s="41" t="s">
        <v>124</v>
      </c>
      <c r="B32" s="19" t="s">
        <v>13</v>
      </c>
      <c r="C32" s="41">
        <v>18.569124221801758</v>
      </c>
      <c r="D32" s="41"/>
      <c r="E32" s="41">
        <v>-1.031630468150798</v>
      </c>
      <c r="F32" s="41">
        <v>0.48915701333634842</v>
      </c>
      <c r="G32" s="41"/>
      <c r="H32" s="41"/>
      <c r="I32" s="41"/>
      <c r="J32" s="41"/>
      <c r="K32" s="41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x14ac:dyDescent="0.3">
      <c r="A33" s="41" t="s">
        <v>123</v>
      </c>
      <c r="B33" s="19" t="s">
        <v>13</v>
      </c>
      <c r="C33" s="41">
        <v>18.835670471191406</v>
      </c>
      <c r="D33" s="41"/>
      <c r="E33" s="41">
        <v>-1.2981767175404464</v>
      </c>
      <c r="F33" s="41">
        <v>0.40663978619352836</v>
      </c>
      <c r="G33" s="41"/>
      <c r="H33" s="41"/>
      <c r="I33" s="41"/>
      <c r="J33" s="41"/>
      <c r="K33" s="41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x14ac:dyDescent="0.3">
      <c r="A34" s="41" t="s">
        <v>122</v>
      </c>
      <c r="B34" s="19" t="s">
        <v>13</v>
      </c>
      <c r="C34" s="41">
        <v>18.76591682434082</v>
      </c>
      <c r="D34" s="41"/>
      <c r="E34" s="41">
        <v>-1.2284230706898605</v>
      </c>
      <c r="F34" s="41">
        <v>0.42678368441839482</v>
      </c>
      <c r="G34" s="41"/>
      <c r="H34" s="41"/>
      <c r="I34" s="41"/>
      <c r="J34" s="41"/>
      <c r="K34" s="41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x14ac:dyDescent="0.3">
      <c r="A35" s="41" t="s">
        <v>121</v>
      </c>
      <c r="B35" s="19" t="s">
        <v>13</v>
      </c>
      <c r="C35" s="41">
        <v>18.166994094848633</v>
      </c>
      <c r="D35" s="41"/>
      <c r="E35" s="41">
        <v>-0.62950034119767295</v>
      </c>
      <c r="F35" s="41">
        <v>0.64640024893680725</v>
      </c>
      <c r="G35" s="41"/>
      <c r="H35" s="41"/>
      <c r="I35" s="41"/>
      <c r="J35" s="41"/>
      <c r="K35" s="41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x14ac:dyDescent="0.3">
      <c r="A36" s="41" t="s">
        <v>120</v>
      </c>
      <c r="B36" s="19" t="s">
        <v>13</v>
      </c>
      <c r="C36" s="41">
        <v>18.412443161010742</v>
      </c>
      <c r="D36" s="41"/>
      <c r="E36" s="41">
        <v>-0.87494940735978233</v>
      </c>
      <c r="F36" s="41">
        <v>0.54527298771005261</v>
      </c>
      <c r="G36" s="41"/>
      <c r="H36" s="41"/>
      <c r="I36" s="41"/>
      <c r="J36" s="41"/>
      <c r="K36" s="41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x14ac:dyDescent="0.3">
      <c r="A37" s="41" t="s">
        <v>119</v>
      </c>
      <c r="B37" s="19" t="s">
        <v>13</v>
      </c>
      <c r="C37" s="41">
        <v>17.922380447387695</v>
      </c>
      <c r="D37" s="41"/>
      <c r="E37" s="41">
        <v>-0.38488669373673545</v>
      </c>
      <c r="F37" s="41">
        <v>0.76583914359636218</v>
      </c>
      <c r="G37" s="41"/>
      <c r="H37" s="41"/>
      <c r="I37" s="41"/>
      <c r="J37" s="41"/>
      <c r="K37" s="41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x14ac:dyDescent="0.3">
      <c r="A38" s="41" t="s">
        <v>118</v>
      </c>
      <c r="B38" s="19" t="s">
        <v>13</v>
      </c>
      <c r="C38" s="41">
        <v>16.752569198608398</v>
      </c>
      <c r="D38" s="41"/>
      <c r="E38" s="41">
        <v>0.78492455504256142</v>
      </c>
      <c r="F38" s="41">
        <v>1.7230022135984977</v>
      </c>
      <c r="G38" s="41"/>
      <c r="H38" s="41"/>
      <c r="I38" s="41"/>
      <c r="J38" s="41"/>
      <c r="K38" s="41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x14ac:dyDescent="0.3">
      <c r="A39" s="41" t="s">
        <v>117</v>
      </c>
      <c r="B39" s="19" t="s">
        <v>13</v>
      </c>
      <c r="C39" s="41">
        <v>17.47270393371582</v>
      </c>
      <c r="D39" s="41"/>
      <c r="E39" s="41">
        <v>6.4789819935139548E-2</v>
      </c>
      <c r="F39" s="41">
        <v>1.0459325512562418</v>
      </c>
      <c r="G39" s="41"/>
      <c r="H39" s="41"/>
      <c r="I39" s="41"/>
      <c r="J39" s="41"/>
      <c r="K39" s="41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x14ac:dyDescent="0.3">
      <c r="A40" s="41" t="s">
        <v>116</v>
      </c>
      <c r="B40" s="19" t="s">
        <v>13</v>
      </c>
      <c r="C40" s="41">
        <v>17.098726272583008</v>
      </c>
      <c r="D40" s="41"/>
      <c r="E40" s="41">
        <v>0.43876748106795205</v>
      </c>
      <c r="F40" s="41">
        <v>1.3554458522006385</v>
      </c>
      <c r="G40" s="41"/>
      <c r="H40" s="41"/>
      <c r="I40" s="41"/>
      <c r="J40" s="41"/>
      <c r="K40" s="41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x14ac:dyDescent="0.3">
      <c r="A41" s="41" t="s">
        <v>115</v>
      </c>
      <c r="B41" s="19" t="s">
        <v>13</v>
      </c>
      <c r="C41" s="41">
        <v>17.084087371826172</v>
      </c>
      <c r="D41" s="41"/>
      <c r="E41" s="41">
        <v>0.45340638182478799</v>
      </c>
      <c r="F41" s="41">
        <v>1.3692694579037776</v>
      </c>
      <c r="G41" s="41"/>
      <c r="H41" s="41"/>
      <c r="I41" s="41"/>
      <c r="J41" s="41"/>
      <c r="K41" s="41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x14ac:dyDescent="0.3">
      <c r="A42" s="41" t="s">
        <v>114</v>
      </c>
      <c r="B42" s="19" t="s">
        <v>13</v>
      </c>
      <c r="C42" s="41">
        <v>17.623746871948242</v>
      </c>
      <c r="D42" s="41"/>
      <c r="E42" s="41">
        <v>-8.6253118297282327E-2</v>
      </c>
      <c r="F42" s="41">
        <v>0.94196599313603635</v>
      </c>
      <c r="G42" s="41"/>
      <c r="H42" s="41"/>
      <c r="I42" s="41"/>
      <c r="J42" s="41"/>
      <c r="K42" s="41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x14ac:dyDescent="0.3">
      <c r="A43" s="41" t="s">
        <v>113</v>
      </c>
      <c r="B43" s="19" t="s">
        <v>13</v>
      </c>
      <c r="C43" s="41">
        <v>17.059850692749023</v>
      </c>
      <c r="D43" s="41"/>
      <c r="E43" s="41">
        <v>0.47764306090193642</v>
      </c>
      <c r="F43" s="41">
        <v>1.392466925954051</v>
      </c>
      <c r="G43" s="41"/>
      <c r="H43" s="41"/>
      <c r="I43" s="41"/>
      <c r="J43" s="41"/>
      <c r="K43" s="41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x14ac:dyDescent="0.3">
      <c r="A44" s="41" t="s">
        <v>112</v>
      </c>
      <c r="B44" s="19" t="s">
        <v>13</v>
      </c>
      <c r="C44" s="41">
        <v>17.404838562011719</v>
      </c>
      <c r="D44" s="41"/>
      <c r="E44" s="41">
        <v>0.13265519163924111</v>
      </c>
      <c r="F44" s="41">
        <v>1.0963095360678181</v>
      </c>
      <c r="G44" s="41"/>
      <c r="H44" s="41"/>
      <c r="I44" s="41"/>
      <c r="J44" s="41"/>
      <c r="K44" s="41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x14ac:dyDescent="0.3">
      <c r="A45" s="41" t="s">
        <v>111</v>
      </c>
      <c r="B45" s="19" t="s">
        <v>13</v>
      </c>
      <c r="C45" s="41">
        <v>17.657918930053711</v>
      </c>
      <c r="D45" s="41"/>
      <c r="E45" s="41">
        <v>-0.12042517640275108</v>
      </c>
      <c r="F45" s="41">
        <v>0.9199165022405783</v>
      </c>
      <c r="G45" s="41"/>
      <c r="H45" s="41"/>
      <c r="I45" s="41"/>
      <c r="J45" s="41"/>
      <c r="K45" s="41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x14ac:dyDescent="0.3">
      <c r="A46" s="41" t="s">
        <v>110</v>
      </c>
      <c r="B46" s="19" t="s">
        <v>13</v>
      </c>
      <c r="C46" s="41">
        <v>18.909666061401367</v>
      </c>
      <c r="D46" s="41"/>
      <c r="E46" s="41">
        <v>-1.3721723077504073</v>
      </c>
      <c r="F46" s="41">
        <v>0.38630913337966005</v>
      </c>
      <c r="G46" s="41"/>
      <c r="H46" s="41"/>
      <c r="I46" s="41"/>
      <c r="J46" s="41"/>
      <c r="K46" s="41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x14ac:dyDescent="0.3">
      <c r="A47" s="41" t="s">
        <v>109</v>
      </c>
      <c r="B47" s="19" t="s">
        <v>13</v>
      </c>
      <c r="C47" s="41">
        <v>17.377376556396484</v>
      </c>
      <c r="D47" s="41"/>
      <c r="E47" s="41">
        <v>0.16011719725447549</v>
      </c>
      <c r="F47" s="41">
        <v>1.1173779045197703</v>
      </c>
      <c r="G47" s="41"/>
      <c r="H47" s="41"/>
      <c r="I47" s="41"/>
      <c r="J47" s="41"/>
      <c r="K47" s="41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x14ac:dyDescent="0.3">
      <c r="A48" s="41" t="s">
        <v>108</v>
      </c>
      <c r="B48" s="19" t="s">
        <v>13</v>
      </c>
      <c r="C48" s="41">
        <v>17.694936752319336</v>
      </c>
      <c r="D48" s="41"/>
      <c r="E48" s="41">
        <v>-0.15744299866837608</v>
      </c>
      <c r="F48" s="41">
        <v>0.89661280052223413</v>
      </c>
      <c r="G48" s="41"/>
      <c r="H48" s="41"/>
      <c r="I48" s="41"/>
      <c r="J48" s="41"/>
      <c r="K48" s="41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x14ac:dyDescent="0.3">
      <c r="A49" s="41" t="s">
        <v>107</v>
      </c>
      <c r="B49" s="19" t="s">
        <v>13</v>
      </c>
      <c r="C49" s="41">
        <v>17.620893478393555</v>
      </c>
      <c r="D49" s="41"/>
      <c r="E49" s="41">
        <v>-8.3399724742594827E-2</v>
      </c>
      <c r="F49" s="41">
        <v>0.94383087751200312</v>
      </c>
      <c r="G49" s="41"/>
      <c r="H49" s="41"/>
      <c r="I49" s="41"/>
      <c r="J49" s="41"/>
      <c r="K49" s="41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x14ac:dyDescent="0.3">
      <c r="A50" s="41" t="s">
        <v>106</v>
      </c>
      <c r="B50" s="19" t="s">
        <v>13</v>
      </c>
      <c r="C50" s="41">
        <v>17.612466812133789</v>
      </c>
      <c r="D50" s="41"/>
      <c r="E50" s="41">
        <v>-7.4973058482829202E-2</v>
      </c>
      <c r="F50" s="41">
        <v>0.94935984954536734</v>
      </c>
      <c r="G50" s="41"/>
      <c r="H50" s="41"/>
      <c r="I50" s="41"/>
      <c r="J50" s="41"/>
      <c r="K50" s="41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x14ac:dyDescent="0.3">
      <c r="A51" s="41" t="s">
        <v>105</v>
      </c>
      <c r="B51" s="19" t="s">
        <v>13</v>
      </c>
      <c r="C51" s="41">
        <v>17.618196487426758</v>
      </c>
      <c r="D51" s="41"/>
      <c r="E51" s="41">
        <v>-8.0702733775797952E-2</v>
      </c>
      <c r="F51" s="41">
        <v>0.94559693621380558</v>
      </c>
      <c r="G51" s="41"/>
      <c r="H51" s="41"/>
      <c r="I51" s="41"/>
      <c r="J51" s="41"/>
      <c r="K51" s="41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x14ac:dyDescent="0.3">
      <c r="A52" s="41" t="s">
        <v>104</v>
      </c>
      <c r="B52" s="19" t="s">
        <v>13</v>
      </c>
      <c r="C52" s="41">
        <v>17.644931793212891</v>
      </c>
      <c r="D52" s="41"/>
      <c r="E52" s="41">
        <v>-0.10743803956193076</v>
      </c>
      <c r="F52" s="41">
        <v>0.92823497334859006</v>
      </c>
      <c r="G52" s="41"/>
      <c r="H52" s="41"/>
      <c r="I52" s="41"/>
      <c r="J52" s="41"/>
      <c r="K52" s="41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x14ac:dyDescent="0.3">
      <c r="A53" s="41" t="s">
        <v>103</v>
      </c>
      <c r="B53" s="19" t="s">
        <v>13</v>
      </c>
      <c r="C53" s="41">
        <v>18.528203964233398</v>
      </c>
      <c r="D53" s="41"/>
      <c r="E53" s="41">
        <v>-0.99071021058243858</v>
      </c>
      <c r="F53" s="41">
        <v>0.50322998375265438</v>
      </c>
      <c r="G53" s="41"/>
      <c r="H53" s="41"/>
      <c r="I53" s="41"/>
      <c r="J53" s="41"/>
      <c r="K53" s="41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x14ac:dyDescent="0.3">
      <c r="A54" s="41" t="s">
        <v>102</v>
      </c>
      <c r="B54" s="19" t="s">
        <v>13</v>
      </c>
      <c r="C54" s="41">
        <v>18.963854471842449</v>
      </c>
      <c r="D54" s="41"/>
      <c r="E54" s="41">
        <v>-1.4263607181914892</v>
      </c>
      <c r="F54" s="41">
        <v>0.37206827363352052</v>
      </c>
      <c r="G54" s="41"/>
      <c r="H54" s="41"/>
      <c r="I54" s="41"/>
      <c r="J54" s="41"/>
      <c r="K54" s="41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x14ac:dyDescent="0.3">
      <c r="A55" s="41" t="s">
        <v>101</v>
      </c>
      <c r="B55" s="19" t="s">
        <v>13</v>
      </c>
      <c r="C55" s="41">
        <v>17.488818486531574</v>
      </c>
      <c r="D55" s="41"/>
      <c r="E55" s="41">
        <v>4.8675267119385524E-2</v>
      </c>
      <c r="F55" s="41">
        <v>1.0343147438087137</v>
      </c>
      <c r="G55" s="41"/>
      <c r="H55" s="41"/>
      <c r="I55" s="41"/>
      <c r="J55" s="41"/>
      <c r="K55" s="41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x14ac:dyDescent="0.3">
      <c r="A56" s="41" t="s">
        <v>100</v>
      </c>
      <c r="B56" s="19" t="s">
        <v>13</v>
      </c>
      <c r="C56" s="41">
        <v>17.602097829182942</v>
      </c>
      <c r="D56" s="41"/>
      <c r="E56" s="41">
        <v>-6.4604075531981664E-2</v>
      </c>
      <c r="F56" s="41">
        <v>0.95620769742420952</v>
      </c>
      <c r="G56" s="41"/>
      <c r="H56" s="41"/>
      <c r="I56" s="41"/>
      <c r="J56" s="41"/>
      <c r="K56" s="41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x14ac:dyDescent="0.3">
      <c r="A57" s="41" t="s">
        <v>99</v>
      </c>
      <c r="B57" s="19" t="s">
        <v>13</v>
      </c>
      <c r="C57" s="41">
        <v>17.81134033203125</v>
      </c>
      <c r="D57" s="41"/>
      <c r="E57" s="41">
        <v>-0.27384657838029014</v>
      </c>
      <c r="F57" s="41">
        <v>0.82711132189703729</v>
      </c>
      <c r="G57" s="41"/>
      <c r="H57" s="41"/>
      <c r="I57" s="41"/>
      <c r="J57" s="41"/>
      <c r="K57" s="41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x14ac:dyDescent="0.3">
      <c r="A58" s="41" t="s">
        <v>98</v>
      </c>
      <c r="B58" s="19" t="s">
        <v>13</v>
      </c>
      <c r="C58" s="41">
        <v>17.480459213256836</v>
      </c>
      <c r="D58" s="41"/>
      <c r="E58" s="41">
        <v>5.7034540394123923E-2</v>
      </c>
      <c r="F58" s="41">
        <v>1.0403251732488663</v>
      </c>
      <c r="G58" s="41"/>
      <c r="H58" s="41"/>
      <c r="I58" s="41"/>
      <c r="J58" s="41"/>
      <c r="K58" s="41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x14ac:dyDescent="0.3">
      <c r="A59" s="41" t="s">
        <v>97</v>
      </c>
      <c r="B59" s="19" t="s">
        <v>13</v>
      </c>
      <c r="C59" s="41">
        <v>18.569928487141926</v>
      </c>
      <c r="D59" s="41"/>
      <c r="E59" s="41">
        <v>-1.032434733490966</v>
      </c>
      <c r="F59" s="41">
        <v>0.48888439689114366</v>
      </c>
      <c r="G59" s="41"/>
      <c r="H59" s="41"/>
      <c r="I59" s="41"/>
      <c r="J59" s="41"/>
      <c r="K59" s="41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x14ac:dyDescent="0.3">
      <c r="A60" s="41" t="s">
        <v>96</v>
      </c>
      <c r="B60" s="19" t="s">
        <v>13</v>
      </c>
      <c r="C60" s="41">
        <v>17.877290089925129</v>
      </c>
      <c r="D60" s="41"/>
      <c r="E60" s="41">
        <v>-0.33979633627416916</v>
      </c>
      <c r="F60" s="41">
        <v>0.79015284902843552</v>
      </c>
      <c r="G60" s="41"/>
      <c r="H60" s="41"/>
      <c r="I60" s="41"/>
      <c r="J60" s="41"/>
      <c r="K60" s="41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x14ac:dyDescent="0.3">
      <c r="A61" s="41" t="s">
        <v>95</v>
      </c>
      <c r="B61" s="19" t="s">
        <v>13</v>
      </c>
      <c r="C61" s="41">
        <v>17.828900019327801</v>
      </c>
      <c r="D61" s="41"/>
      <c r="E61" s="41">
        <v>-0.2914062656768408</v>
      </c>
      <c r="F61" s="41">
        <v>0.81710519770408352</v>
      </c>
      <c r="G61" s="41"/>
      <c r="H61" s="41"/>
      <c r="I61" s="41"/>
      <c r="J61" s="41"/>
      <c r="K61" s="41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x14ac:dyDescent="0.3">
      <c r="A62" s="41" t="s">
        <v>94</v>
      </c>
      <c r="B62" s="19" t="s">
        <v>13</v>
      </c>
      <c r="C62" s="41">
        <v>17.846370697021484</v>
      </c>
      <c r="D62" s="41"/>
      <c r="E62" s="41">
        <v>-0.30887694337052451</v>
      </c>
      <c r="F62" s="41">
        <v>0.80726992875126036</v>
      </c>
      <c r="G62" s="41"/>
      <c r="H62" s="41"/>
      <c r="I62" s="41"/>
      <c r="J62" s="41"/>
      <c r="K62" s="41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x14ac:dyDescent="0.3">
      <c r="A63" s="41" t="s">
        <v>93</v>
      </c>
      <c r="B63" s="19" t="s">
        <v>13</v>
      </c>
      <c r="C63" s="41">
        <v>17.495884577433269</v>
      </c>
      <c r="D63" s="41"/>
      <c r="E63" s="41">
        <v>4.1609176217690447E-2</v>
      </c>
      <c r="F63" s="41">
        <v>1.0292612204432474</v>
      </c>
      <c r="G63" s="41"/>
      <c r="H63" s="41"/>
      <c r="I63" s="41"/>
      <c r="J63" s="41"/>
      <c r="K63" s="41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x14ac:dyDescent="0.3">
      <c r="A64" s="41" t="s">
        <v>92</v>
      </c>
      <c r="B64" s="19" t="s">
        <v>13</v>
      </c>
      <c r="C64" s="41">
        <v>17.674570083618164</v>
      </c>
      <c r="D64" s="41"/>
      <c r="E64" s="41">
        <v>-0.1370763299672042</v>
      </c>
      <c r="F64" s="41">
        <v>0.90936013819127548</v>
      </c>
      <c r="G64" s="41"/>
      <c r="H64" s="41"/>
      <c r="I64" s="41"/>
      <c r="J64" s="41"/>
      <c r="K64" s="41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x14ac:dyDescent="0.3">
      <c r="A65" s="41" t="s">
        <v>91</v>
      </c>
      <c r="B65" s="19" t="s">
        <v>13</v>
      </c>
      <c r="C65" s="41">
        <v>17.719934463500977</v>
      </c>
      <c r="D65" s="41"/>
      <c r="E65" s="41">
        <v>-0.1824407098500167</v>
      </c>
      <c r="F65" s="41">
        <v>0.88121092730204209</v>
      </c>
      <c r="G65" s="41"/>
      <c r="H65" s="41"/>
      <c r="I65" s="41"/>
      <c r="J65" s="41"/>
      <c r="K65" s="41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x14ac:dyDescent="0.3">
      <c r="A66" s="41" t="s">
        <v>90</v>
      </c>
      <c r="B66" s="19" t="s">
        <v>13</v>
      </c>
      <c r="C66" s="41">
        <v>18.319934844970703</v>
      </c>
      <c r="D66" s="41"/>
      <c r="E66" s="41">
        <v>-0.78244109131974326</v>
      </c>
      <c r="F66" s="41">
        <v>0.58138224109127012</v>
      </c>
      <c r="G66" s="41"/>
      <c r="H66" s="41"/>
      <c r="I66" s="41"/>
      <c r="J66" s="41"/>
      <c r="K66" s="41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x14ac:dyDescent="0.3">
      <c r="A67" s="41" t="s">
        <v>89</v>
      </c>
      <c r="B67" s="19" t="s">
        <v>13</v>
      </c>
      <c r="C67" s="41">
        <v>17.67230224609375</v>
      </c>
      <c r="D67" s="41"/>
      <c r="E67" s="41">
        <v>-0.13480849244279014</v>
      </c>
      <c r="F67" s="41">
        <v>0.9107907265915508</v>
      </c>
      <c r="G67" s="41"/>
      <c r="H67" s="41"/>
      <c r="I67" s="41"/>
      <c r="J67" s="41"/>
      <c r="K67" s="41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x14ac:dyDescent="0.3">
      <c r="A68" s="41" t="s">
        <v>88</v>
      </c>
      <c r="B68" s="19" t="s">
        <v>13</v>
      </c>
      <c r="C68" s="41">
        <v>17.729539235432942</v>
      </c>
      <c r="D68" s="41"/>
      <c r="E68" s="41">
        <v>-0.19204548178198166</v>
      </c>
      <c r="F68" s="41">
        <v>0.87536373291954794</v>
      </c>
      <c r="G68" s="41"/>
      <c r="H68" s="41"/>
      <c r="I68" s="41"/>
      <c r="J68" s="41"/>
      <c r="K68" s="41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x14ac:dyDescent="0.3">
      <c r="A69" s="41" t="s">
        <v>87</v>
      </c>
      <c r="B69" s="19" t="s">
        <v>13</v>
      </c>
      <c r="C69" s="41">
        <v>17.289680480957031</v>
      </c>
      <c r="D69" s="41"/>
      <c r="E69" s="41">
        <v>0.24781327269392861</v>
      </c>
      <c r="F69" s="41">
        <v>1.187405970759366</v>
      </c>
      <c r="G69" s="41"/>
      <c r="H69" s="41"/>
      <c r="I69" s="41"/>
      <c r="J69" s="41"/>
      <c r="K69" s="41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x14ac:dyDescent="0.3">
      <c r="A70" s="41" t="s">
        <v>86</v>
      </c>
      <c r="B70" s="19" t="s">
        <v>13</v>
      </c>
      <c r="C70" s="19">
        <v>18.114343643188477</v>
      </c>
      <c r="D70" s="41">
        <v>17.53749375365096</v>
      </c>
      <c r="E70" s="41">
        <v>-0.5768498895375167</v>
      </c>
      <c r="F70" s="41">
        <v>0.67042604908244097</v>
      </c>
      <c r="G70" s="41"/>
      <c r="H70" s="41"/>
      <c r="I70" s="41"/>
      <c r="J70" s="41"/>
      <c r="K70" s="41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x14ac:dyDescent="0.3">
      <c r="A71" s="41" t="s">
        <v>85</v>
      </c>
      <c r="B71" s="19" t="s">
        <v>13</v>
      </c>
      <c r="C71" s="19">
        <v>17.781793594360352</v>
      </c>
      <c r="D71" s="41"/>
      <c r="E71" s="41">
        <v>-0.2442998407093917</v>
      </c>
      <c r="F71" s="41">
        <v>0.84422541066294787</v>
      </c>
      <c r="G71" s="41"/>
      <c r="H71" s="41"/>
      <c r="I71" s="41"/>
      <c r="J71" s="41"/>
      <c r="K71" s="41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x14ac:dyDescent="0.3">
      <c r="A72" s="41" t="s">
        <v>84</v>
      </c>
      <c r="B72" s="19" t="s">
        <v>13</v>
      </c>
      <c r="C72" s="19">
        <v>17.404470443725586</v>
      </c>
      <c r="D72" s="41"/>
      <c r="E72" s="41">
        <v>0.13302330992537392</v>
      </c>
      <c r="F72" s="41">
        <v>1.096589306267425</v>
      </c>
      <c r="G72" s="41"/>
      <c r="H72" s="41"/>
      <c r="I72" s="41"/>
      <c r="J72" s="41"/>
      <c r="K72" s="41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x14ac:dyDescent="0.3">
      <c r="A73" s="41" t="s">
        <v>83</v>
      </c>
      <c r="B73" s="19" t="s">
        <v>13</v>
      </c>
      <c r="C73" s="19">
        <v>17.102470397949219</v>
      </c>
      <c r="D73" s="41"/>
      <c r="E73" s="41">
        <v>0.43502335570174111</v>
      </c>
      <c r="F73" s="41">
        <v>1.3519327192070374</v>
      </c>
      <c r="G73" s="41"/>
      <c r="H73" s="41"/>
      <c r="I73" s="41"/>
      <c r="J73" s="41"/>
      <c r="K73" s="41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x14ac:dyDescent="0.3">
      <c r="A74" s="41" t="s">
        <v>82</v>
      </c>
      <c r="B74" s="19" t="s">
        <v>13</v>
      </c>
      <c r="C74" s="19">
        <v>17.242399215698242</v>
      </c>
      <c r="D74" s="41"/>
      <c r="E74" s="41">
        <v>0.29509453795271767</v>
      </c>
      <c r="F74" s="41">
        <v>1.2269653760844723</v>
      </c>
      <c r="G74" s="41"/>
      <c r="H74" s="41"/>
      <c r="I74" s="41"/>
      <c r="J74" s="41"/>
      <c r="K74" s="41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x14ac:dyDescent="0.3">
      <c r="A75" s="41" t="s">
        <v>81</v>
      </c>
      <c r="B75" s="19" t="s">
        <v>13</v>
      </c>
      <c r="C75" s="19">
        <v>17.819997787475586</v>
      </c>
      <c r="D75" s="41"/>
      <c r="E75" s="41">
        <v>-0.28250403382462608</v>
      </c>
      <c r="F75" s="41">
        <v>0.82216277982875918</v>
      </c>
      <c r="G75" s="41"/>
      <c r="H75" s="41"/>
      <c r="I75" s="41"/>
      <c r="J75" s="41"/>
      <c r="K75" s="41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x14ac:dyDescent="0.3">
      <c r="A76" s="41" t="s">
        <v>80</v>
      </c>
      <c r="B76" s="19" t="s">
        <v>13</v>
      </c>
      <c r="C76" s="19">
        <v>17.377126693725586</v>
      </c>
      <c r="D76" s="41"/>
      <c r="E76" s="41">
        <v>0.16036705992537392</v>
      </c>
      <c r="F76" s="41">
        <v>1.1175714417524354</v>
      </c>
      <c r="G76" s="41"/>
      <c r="H76" s="41"/>
      <c r="I76" s="41"/>
      <c r="J76" s="41"/>
      <c r="K76" s="41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x14ac:dyDescent="0.3">
      <c r="A77" s="41" t="s">
        <v>79</v>
      </c>
      <c r="B77" s="19" t="s">
        <v>13</v>
      </c>
      <c r="C77" s="19">
        <v>17.112800598144531</v>
      </c>
      <c r="D77" s="41"/>
      <c r="E77" s="41">
        <v>0.42469315550642861</v>
      </c>
      <c r="F77" s="41">
        <v>1.3422869835530742</v>
      </c>
      <c r="G77" s="41"/>
      <c r="H77" s="41"/>
      <c r="I77" s="41"/>
      <c r="J77" s="41"/>
      <c r="K77" s="41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x14ac:dyDescent="0.3">
      <c r="A78" s="41" t="s">
        <v>78</v>
      </c>
      <c r="B78" s="19" t="s">
        <v>13</v>
      </c>
      <c r="C78" s="19">
        <v>17.062044143676758</v>
      </c>
      <c r="D78" s="41"/>
      <c r="E78" s="41">
        <v>0.47544960997420205</v>
      </c>
      <c r="F78" s="41">
        <v>1.3903514496410212</v>
      </c>
      <c r="G78" s="41"/>
      <c r="H78" s="41"/>
      <c r="I78" s="41"/>
      <c r="J78" s="41"/>
      <c r="K78" s="41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x14ac:dyDescent="0.3">
      <c r="A79" s="41" t="s">
        <v>77</v>
      </c>
      <c r="B79" s="19" t="s">
        <v>13</v>
      </c>
      <c r="C79" s="19">
        <v>17.333593368530273</v>
      </c>
      <c r="D79" s="41"/>
      <c r="E79" s="41">
        <v>0.20390038512068642</v>
      </c>
      <c r="F79" s="41">
        <v>1.1518081098190127</v>
      </c>
      <c r="G79" s="41"/>
      <c r="H79" s="41"/>
      <c r="I79" s="41"/>
      <c r="J79" s="41"/>
      <c r="K79" s="41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x14ac:dyDescent="0.3">
      <c r="A80" s="41" t="s">
        <v>76</v>
      </c>
      <c r="B80" s="19" t="s">
        <v>13</v>
      </c>
      <c r="C80" s="19">
        <v>17.220344543457031</v>
      </c>
      <c r="D80" s="41"/>
      <c r="E80" s="41">
        <v>0.31714921019392861</v>
      </c>
      <c r="F80" s="41">
        <v>1.2458662621576573</v>
      </c>
      <c r="G80" s="41"/>
      <c r="H80" s="41"/>
      <c r="I80" s="41"/>
      <c r="J80" s="41"/>
      <c r="K80" s="41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x14ac:dyDescent="0.3">
      <c r="A81" s="41" t="s">
        <v>75</v>
      </c>
      <c r="B81" s="19" t="s">
        <v>13</v>
      </c>
      <c r="C81" s="19">
        <v>17.71327018737793</v>
      </c>
      <c r="D81" s="41"/>
      <c r="E81" s="41">
        <v>-0.17577643372696983</v>
      </c>
      <c r="F81" s="41">
        <v>0.88529094246979578</v>
      </c>
      <c r="G81" s="41"/>
      <c r="H81" s="41"/>
      <c r="I81" s="41"/>
      <c r="J81" s="41"/>
      <c r="K81" s="41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x14ac:dyDescent="0.3">
      <c r="A82" s="41" t="s">
        <v>74</v>
      </c>
      <c r="B82" s="19" t="s">
        <v>13</v>
      </c>
      <c r="C82" s="19">
        <v>17.26539421081543</v>
      </c>
      <c r="D82" s="41"/>
      <c r="E82" s="41">
        <v>0.27209954283553017</v>
      </c>
      <c r="F82" s="41">
        <v>1.2075639079083638</v>
      </c>
      <c r="G82" s="41"/>
      <c r="H82" s="41"/>
      <c r="I82" s="41"/>
      <c r="J82" s="41"/>
      <c r="K82" s="41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x14ac:dyDescent="0.3">
      <c r="A83" s="41" t="s">
        <v>73</v>
      </c>
      <c r="B83" s="19" t="s">
        <v>13</v>
      </c>
      <c r="C83" s="41">
        <v>16.978012084960938</v>
      </c>
      <c r="D83" s="41"/>
      <c r="E83" s="41">
        <v>0.55948166869002236</v>
      </c>
      <c r="F83" s="41">
        <v>1.4737396371540641</v>
      </c>
      <c r="G83" s="41"/>
      <c r="H83" s="41"/>
      <c r="I83" s="41"/>
      <c r="J83" s="41"/>
      <c r="K83" s="41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x14ac:dyDescent="0.3">
      <c r="A84" s="41" t="s">
        <v>72</v>
      </c>
      <c r="B84" s="19" t="s">
        <v>13</v>
      </c>
      <c r="C84" s="41">
        <v>17.162881851196289</v>
      </c>
      <c r="D84" s="41"/>
      <c r="E84" s="41">
        <v>0.3746119024546708</v>
      </c>
      <c r="F84" s="41">
        <v>1.2964907404223782</v>
      </c>
      <c r="G84" s="41"/>
      <c r="H84" s="41"/>
      <c r="I84" s="41"/>
      <c r="J84" s="41"/>
      <c r="K84" s="41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x14ac:dyDescent="0.3">
      <c r="A85" s="41" t="s">
        <v>71</v>
      </c>
      <c r="B85" s="19" t="s">
        <v>13</v>
      </c>
      <c r="C85" s="41">
        <v>18.550199508666992</v>
      </c>
      <c r="D85" s="41"/>
      <c r="E85" s="41">
        <v>-1.0127057550160323</v>
      </c>
      <c r="F85" s="41">
        <v>0.49561585469631159</v>
      </c>
      <c r="G85" s="41"/>
      <c r="H85" s="41"/>
      <c r="I85" s="41"/>
      <c r="J85" s="41"/>
      <c r="K85" s="41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x14ac:dyDescent="0.3">
      <c r="A86" s="41" t="s">
        <v>70</v>
      </c>
      <c r="B86" s="19" t="s">
        <v>13</v>
      </c>
      <c r="C86" s="41">
        <v>17.084112167358398</v>
      </c>
      <c r="D86" s="41"/>
      <c r="E86" s="41">
        <v>0.45338158629256142</v>
      </c>
      <c r="F86" s="41">
        <v>1.3692459245358475</v>
      </c>
      <c r="G86" s="41"/>
      <c r="H86" s="41"/>
      <c r="I86" s="41"/>
      <c r="J86" s="41"/>
      <c r="K86" s="41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x14ac:dyDescent="0.3">
      <c r="A87" s="41" t="s">
        <v>69</v>
      </c>
      <c r="B87" s="19" t="s">
        <v>13</v>
      </c>
      <c r="C87" s="41">
        <v>17.645711898803711</v>
      </c>
      <c r="D87" s="41"/>
      <c r="E87" s="41">
        <v>-0.10821814515275108</v>
      </c>
      <c r="F87" s="41">
        <v>0.92773318639379831</v>
      </c>
      <c r="G87" s="41"/>
      <c r="H87" s="41"/>
      <c r="I87" s="41"/>
      <c r="J87" s="41"/>
      <c r="K87" s="41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x14ac:dyDescent="0.3">
      <c r="A88" s="41" t="s">
        <v>68</v>
      </c>
      <c r="B88" s="19" t="s">
        <v>13</v>
      </c>
      <c r="C88" s="41">
        <v>17.947198867797852</v>
      </c>
      <c r="D88" s="41"/>
      <c r="E88" s="41">
        <v>-0.4097051141468917</v>
      </c>
      <c r="F88" s="41">
        <v>0.75277722511755296</v>
      </c>
      <c r="G88" s="41"/>
      <c r="H88" s="41"/>
      <c r="I88" s="41"/>
      <c r="J88" s="41"/>
      <c r="K88" s="41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27" x14ac:dyDescent="0.3">
      <c r="A89" s="41" t="s">
        <v>67</v>
      </c>
      <c r="B89" s="19" t="s">
        <v>13</v>
      </c>
      <c r="C89" s="41">
        <v>17.700601577758789</v>
      </c>
      <c r="D89" s="41"/>
      <c r="E89" s="41">
        <v>-0.1631078241078292</v>
      </c>
      <c r="F89" s="41">
        <v>0.89309910143886628</v>
      </c>
      <c r="G89" s="41"/>
      <c r="H89" s="41"/>
      <c r="I89" s="41"/>
      <c r="J89" s="41"/>
      <c r="K89" s="41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x14ac:dyDescent="0.3">
      <c r="A90" s="41" t="s">
        <v>66</v>
      </c>
      <c r="B90" s="19" t="s">
        <v>13</v>
      </c>
      <c r="C90" s="41">
        <v>17.733345031738281</v>
      </c>
      <c r="D90" s="41"/>
      <c r="E90" s="41">
        <v>-0.19585127808732139</v>
      </c>
      <c r="F90" s="41">
        <v>0.87305758666172861</v>
      </c>
      <c r="G90" s="41"/>
      <c r="H90" s="41"/>
      <c r="I90" s="41"/>
      <c r="J90" s="41"/>
      <c r="K90" s="41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x14ac:dyDescent="0.3">
      <c r="A91" s="41" t="s">
        <v>65</v>
      </c>
      <c r="B91" s="19" t="s">
        <v>13</v>
      </c>
      <c r="C91" s="41">
        <v>17.547981262207031</v>
      </c>
      <c r="D91" s="41"/>
      <c r="E91" s="41">
        <v>-1.048750855607139E-2</v>
      </c>
      <c r="F91" s="41">
        <v>0.99275697109912819</v>
      </c>
      <c r="G91" s="41"/>
      <c r="H91" s="41"/>
      <c r="I91" s="41"/>
      <c r="J91" s="41"/>
      <c r="K91" s="41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x14ac:dyDescent="0.3">
      <c r="A92" s="41" t="s">
        <v>64</v>
      </c>
      <c r="B92" s="19" t="s">
        <v>13</v>
      </c>
      <c r="C92" s="41">
        <v>17.380935668945313</v>
      </c>
      <c r="D92" s="41"/>
      <c r="E92" s="41">
        <v>0.15655808470564736</v>
      </c>
      <c r="F92" s="41">
        <v>1.1146247431176202</v>
      </c>
      <c r="G92" s="41"/>
      <c r="H92" s="41"/>
      <c r="I92" s="41"/>
      <c r="J92" s="41"/>
      <c r="K92" s="41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x14ac:dyDescent="0.3">
      <c r="A93" s="41" t="s">
        <v>63</v>
      </c>
      <c r="B93" s="19" t="s">
        <v>13</v>
      </c>
      <c r="C93" s="41">
        <v>17.064542770385742</v>
      </c>
      <c r="D93" s="41"/>
      <c r="E93" s="41">
        <v>0.47295098326521767</v>
      </c>
      <c r="F93" s="41">
        <v>1.3879455616376966</v>
      </c>
      <c r="G93" s="41"/>
      <c r="H93" s="41"/>
      <c r="I93" s="41"/>
      <c r="J93" s="41"/>
      <c r="K93" s="41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x14ac:dyDescent="0.3">
      <c r="A94" s="41" t="s">
        <v>62</v>
      </c>
      <c r="B94" s="19" t="s">
        <v>13</v>
      </c>
      <c r="C94" s="41">
        <v>17.109477996826172</v>
      </c>
      <c r="D94" s="41"/>
      <c r="E94" s="41">
        <v>0.42801575682478799</v>
      </c>
      <c r="F94" s="41">
        <v>1.3453819024318652</v>
      </c>
      <c r="G94" s="41"/>
      <c r="H94" s="41"/>
      <c r="I94" s="41"/>
      <c r="J94" s="41"/>
      <c r="K94" s="41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1:27" x14ac:dyDescent="0.3">
      <c r="A95" s="41" t="s">
        <v>61</v>
      </c>
      <c r="B95" s="19" t="s">
        <v>13</v>
      </c>
      <c r="C95" s="41">
        <v>16.978916168212891</v>
      </c>
      <c r="D95" s="41"/>
      <c r="E95" s="41">
        <v>0.55857758543806924</v>
      </c>
      <c r="F95" s="41">
        <v>1.4728163887227406</v>
      </c>
      <c r="G95" s="41"/>
      <c r="H95" s="41"/>
      <c r="I95" s="41"/>
      <c r="J95" s="41"/>
      <c r="K95" s="41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1:27" x14ac:dyDescent="0.3">
      <c r="A96" s="41" t="s">
        <v>60</v>
      </c>
      <c r="B96" s="19" t="s">
        <v>13</v>
      </c>
      <c r="C96" s="41">
        <v>17.96026611328125</v>
      </c>
      <c r="D96" s="41"/>
      <c r="E96" s="41">
        <v>-0.42277235963029014</v>
      </c>
      <c r="F96" s="41">
        <v>0.7459897124936804</v>
      </c>
      <c r="G96" s="41"/>
      <c r="H96" s="41"/>
      <c r="I96" s="41"/>
      <c r="J96" s="41"/>
      <c r="K96" s="41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1:27" x14ac:dyDescent="0.3">
      <c r="A97" s="41" t="s">
        <v>59</v>
      </c>
      <c r="B97" s="19" t="s">
        <v>13</v>
      </c>
      <c r="C97" s="41">
        <v>17.075754165649414</v>
      </c>
      <c r="D97" s="41"/>
      <c r="E97" s="41">
        <v>0.4617395880015458</v>
      </c>
      <c r="F97" s="41">
        <v>1.3772014337953351</v>
      </c>
      <c r="G97" s="41"/>
      <c r="H97" s="41"/>
      <c r="I97" s="41"/>
      <c r="J97" s="41"/>
      <c r="K97" s="41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x14ac:dyDescent="0.3">
      <c r="A98" s="41" t="s">
        <v>58</v>
      </c>
      <c r="B98" s="19" t="s">
        <v>13</v>
      </c>
      <c r="C98" s="41">
        <v>16.870111465454102</v>
      </c>
      <c r="D98" s="41"/>
      <c r="E98" s="41">
        <v>0.6673822881968583</v>
      </c>
      <c r="F98" s="41">
        <v>1.5881886474921962</v>
      </c>
      <c r="G98" s="41"/>
      <c r="H98" s="41"/>
      <c r="I98" s="41"/>
      <c r="J98" s="41"/>
      <c r="K98" s="41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x14ac:dyDescent="0.3">
      <c r="A99" s="41" t="s">
        <v>57</v>
      </c>
      <c r="B99" s="19" t="s">
        <v>13</v>
      </c>
      <c r="C99" s="41">
        <v>16.585912704467773</v>
      </c>
      <c r="D99" s="41"/>
      <c r="E99" s="41">
        <v>0.95158104918318642</v>
      </c>
      <c r="F99" s="41">
        <v>1.9339909571873595</v>
      </c>
      <c r="G99" s="41"/>
      <c r="H99" s="41"/>
      <c r="I99" s="41"/>
      <c r="J99" s="41"/>
      <c r="K99" s="41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x14ac:dyDescent="0.3">
      <c r="A100" s="41" t="s">
        <v>56</v>
      </c>
      <c r="B100" s="19" t="s">
        <v>13</v>
      </c>
      <c r="C100" s="41">
        <v>17.397867202758789</v>
      </c>
      <c r="D100" s="41"/>
      <c r="E100" s="41">
        <v>0.1396265508921708</v>
      </c>
      <c r="F100" s="41">
        <v>1.1016199189256237</v>
      </c>
      <c r="G100" s="41"/>
      <c r="H100" s="41"/>
      <c r="I100" s="41"/>
      <c r="J100" s="41"/>
      <c r="K100" s="41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1:27" x14ac:dyDescent="0.3">
      <c r="A101" s="41" t="s">
        <v>55</v>
      </c>
      <c r="B101" s="19" t="s">
        <v>13</v>
      </c>
      <c r="C101" s="41">
        <v>16.989242553710938</v>
      </c>
      <c r="D101" s="41"/>
      <c r="E101" s="41">
        <v>0.54825119994002236</v>
      </c>
      <c r="F101" s="41">
        <v>1.4623120418580684</v>
      </c>
      <c r="G101" s="41"/>
      <c r="H101" s="41"/>
      <c r="I101" s="41"/>
      <c r="J101" s="41"/>
      <c r="K101" s="41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x14ac:dyDescent="0.3">
      <c r="A102" s="41" t="s">
        <v>54</v>
      </c>
      <c r="B102" s="19" t="s">
        <v>13</v>
      </c>
      <c r="C102" s="41">
        <v>17.142507553100586</v>
      </c>
      <c r="D102" s="41"/>
      <c r="E102" s="41">
        <v>0.39498620055037392</v>
      </c>
      <c r="F102" s="41">
        <v>1.3149301827724982</v>
      </c>
      <c r="G102" s="41"/>
      <c r="H102" s="41"/>
      <c r="I102" s="41"/>
      <c r="J102" s="41"/>
      <c r="K102" s="41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x14ac:dyDescent="0.3">
      <c r="A103" s="41" t="s">
        <v>53</v>
      </c>
      <c r="B103" s="19" t="s">
        <v>13</v>
      </c>
      <c r="C103" s="41">
        <v>17.330879211425781</v>
      </c>
      <c r="D103" s="41"/>
      <c r="E103" s="41">
        <v>0.20661454222517861</v>
      </c>
      <c r="F103" s="41">
        <v>1.1539770579235158</v>
      </c>
      <c r="G103" s="41"/>
      <c r="H103" s="41"/>
      <c r="I103" s="41"/>
      <c r="J103" s="41"/>
      <c r="K103" s="41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x14ac:dyDescent="0.3">
      <c r="A104" s="41" t="s">
        <v>52</v>
      </c>
      <c r="B104" s="19" t="s">
        <v>13</v>
      </c>
      <c r="C104" s="41">
        <v>17.068517684936523</v>
      </c>
      <c r="D104" s="41"/>
      <c r="E104" s="41">
        <v>0.46897606871443642</v>
      </c>
      <c r="F104" s="41">
        <v>1.3841267561005219</v>
      </c>
      <c r="G104" s="41"/>
      <c r="H104" s="41"/>
      <c r="I104" s="41"/>
      <c r="J104" s="41"/>
      <c r="K104" s="41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x14ac:dyDescent="0.3">
      <c r="A105" s="41" t="s">
        <v>51</v>
      </c>
      <c r="B105" s="19" t="s">
        <v>13</v>
      </c>
      <c r="C105" s="41">
        <v>17.340631484985352</v>
      </c>
      <c r="D105" s="41"/>
      <c r="E105" s="41">
        <v>0.1968622686656083</v>
      </c>
      <c r="F105" s="41">
        <v>1.1462027547215912</v>
      </c>
      <c r="G105" s="41"/>
      <c r="H105" s="41"/>
      <c r="I105" s="41"/>
      <c r="J105" s="41"/>
      <c r="K105" s="41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x14ac:dyDescent="0.3">
      <c r="A106" s="41" t="s">
        <v>50</v>
      </c>
      <c r="B106" s="19" t="s">
        <v>13</v>
      </c>
      <c r="C106" s="41">
        <v>17.41288948059082</v>
      </c>
      <c r="D106" s="41"/>
      <c r="E106" s="41">
        <v>0.12460427306013955</v>
      </c>
      <c r="F106" s="41">
        <v>1.0902086506724551</v>
      </c>
      <c r="G106" s="41"/>
      <c r="H106" s="41"/>
      <c r="I106" s="41"/>
      <c r="J106" s="41"/>
      <c r="K106" s="41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x14ac:dyDescent="0.3">
      <c r="A107" s="41" t="s">
        <v>49</v>
      </c>
      <c r="B107" s="19" t="s">
        <v>13</v>
      </c>
      <c r="C107" s="41">
        <v>17.757711410522461</v>
      </c>
      <c r="D107" s="41"/>
      <c r="E107" s="41">
        <v>-0.22021765687150108</v>
      </c>
      <c r="F107" s="41">
        <v>0.85843591594609669</v>
      </c>
      <c r="G107" s="41"/>
      <c r="H107" s="41"/>
      <c r="I107" s="41"/>
      <c r="J107" s="41"/>
      <c r="K107" s="41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x14ac:dyDescent="0.3">
      <c r="A108" s="41" t="s">
        <v>48</v>
      </c>
      <c r="B108" s="19" t="s">
        <v>13</v>
      </c>
      <c r="C108" s="41">
        <v>17.013368606567383</v>
      </c>
      <c r="D108" s="41"/>
      <c r="E108" s="41">
        <v>0.52412514708357705</v>
      </c>
      <c r="F108" s="41">
        <v>1.4380612725623143</v>
      </c>
      <c r="G108" s="41"/>
      <c r="H108" s="41"/>
      <c r="I108" s="41"/>
      <c r="J108" s="41"/>
      <c r="K108" s="41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x14ac:dyDescent="0.3">
      <c r="A109" s="41" t="s">
        <v>47</v>
      </c>
      <c r="B109" s="19" t="s">
        <v>13</v>
      </c>
      <c r="C109" s="41">
        <v>17.787492752075195</v>
      </c>
      <c r="D109" s="41"/>
      <c r="E109" s="41">
        <v>-0.24999899842423545</v>
      </c>
      <c r="F109" s="41">
        <v>0.84089699903735449</v>
      </c>
      <c r="G109" s="41"/>
      <c r="H109" s="41"/>
      <c r="I109" s="41"/>
      <c r="J109" s="41"/>
      <c r="K109" s="41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 x14ac:dyDescent="0.3">
      <c r="A110" s="41" t="s">
        <v>46</v>
      </c>
      <c r="B110" s="19" t="s">
        <v>13</v>
      </c>
      <c r="C110" s="41">
        <v>16.419809341430664</v>
      </c>
      <c r="D110" s="41"/>
      <c r="E110" s="41">
        <v>1.1176844122202958</v>
      </c>
      <c r="F110" s="41">
        <v>2.1699840104875361</v>
      </c>
      <c r="G110" s="41"/>
      <c r="H110" s="41"/>
      <c r="I110" s="41"/>
      <c r="J110" s="41"/>
      <c r="K110" s="41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1:27" x14ac:dyDescent="0.3">
      <c r="A111" s="41" t="s">
        <v>45</v>
      </c>
      <c r="B111" s="19" t="s">
        <v>13</v>
      </c>
      <c r="C111" s="41">
        <v>17.198919296264648</v>
      </c>
      <c r="D111" s="41"/>
      <c r="E111" s="41">
        <v>0.33857445738631142</v>
      </c>
      <c r="F111" s="41">
        <v>1.2645065038701178</v>
      </c>
      <c r="G111" s="41"/>
      <c r="H111" s="41"/>
      <c r="I111" s="41"/>
      <c r="J111" s="41"/>
      <c r="K111" s="41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1:27" x14ac:dyDescent="0.3">
      <c r="A112" s="41" t="s">
        <v>44</v>
      </c>
      <c r="B112" s="19" t="s">
        <v>13</v>
      </c>
      <c r="C112" s="41">
        <v>17.113977432250977</v>
      </c>
      <c r="D112" s="41"/>
      <c r="E112" s="41">
        <v>0.4235163213999833</v>
      </c>
      <c r="F112" s="41">
        <v>1.3411925006871932</v>
      </c>
      <c r="G112" s="41"/>
      <c r="H112" s="41"/>
      <c r="I112" s="41"/>
      <c r="J112" s="41"/>
      <c r="K112" s="41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1:27" x14ac:dyDescent="0.3">
      <c r="A113" s="41" t="s">
        <v>43</v>
      </c>
      <c r="B113" s="19" t="s">
        <v>13</v>
      </c>
      <c r="C113" s="41">
        <v>16.824974060058594</v>
      </c>
      <c r="D113" s="41"/>
      <c r="E113" s="41">
        <v>0.71251969359236611</v>
      </c>
      <c r="F113" s="41">
        <v>1.6386635756056289</v>
      </c>
      <c r="G113" s="41"/>
      <c r="H113" s="41"/>
      <c r="I113" s="41"/>
      <c r="J113" s="41"/>
      <c r="K113" s="41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:27" x14ac:dyDescent="0.3">
      <c r="A114" s="41" t="s">
        <v>42</v>
      </c>
      <c r="B114" s="19" t="s">
        <v>13</v>
      </c>
      <c r="C114" s="41">
        <v>17.500789642333984</v>
      </c>
      <c r="D114" s="41"/>
      <c r="E114" s="41">
        <v>3.6704111316975485E-2</v>
      </c>
      <c r="F114" s="41">
        <v>1.0257677445351965</v>
      </c>
      <c r="G114" s="41"/>
      <c r="H114" s="41"/>
      <c r="I114" s="41"/>
      <c r="J114" s="41"/>
      <c r="K114" s="41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 x14ac:dyDescent="0.3">
      <c r="A115" s="41" t="s">
        <v>41</v>
      </c>
      <c r="B115" s="19" t="s">
        <v>13</v>
      </c>
      <c r="C115" s="41">
        <v>17.029386520385742</v>
      </c>
      <c r="D115" s="41"/>
      <c r="E115" s="41">
        <v>0.50810723326521767</v>
      </c>
      <c r="F115" s="41">
        <v>1.4221831153046738</v>
      </c>
      <c r="G115" s="41"/>
      <c r="H115" s="41"/>
      <c r="I115" s="41"/>
      <c r="J115" s="41"/>
      <c r="K115" s="41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1:27" x14ac:dyDescent="0.3">
      <c r="A116" s="41" t="s">
        <v>40</v>
      </c>
      <c r="B116" s="19" t="s">
        <v>13</v>
      </c>
      <c r="C116" s="41">
        <v>18.05146598815918</v>
      </c>
      <c r="D116" s="41"/>
      <c r="E116" s="41">
        <v>-0.51397223450821983</v>
      </c>
      <c r="F116" s="41">
        <v>0.70029163782728987</v>
      </c>
      <c r="G116" s="41"/>
      <c r="H116" s="41"/>
      <c r="I116" s="41"/>
      <c r="J116" s="41"/>
      <c r="K116" s="41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1:27" x14ac:dyDescent="0.3">
      <c r="A117" s="41" t="s">
        <v>39</v>
      </c>
      <c r="B117" s="19" t="s">
        <v>13</v>
      </c>
      <c r="C117" s="41">
        <v>16.753389358520508</v>
      </c>
      <c r="D117" s="41"/>
      <c r="E117" s="41">
        <v>0.78410439513045205</v>
      </c>
      <c r="F117" s="41">
        <v>1.7220229798021445</v>
      </c>
      <c r="G117" s="41"/>
      <c r="H117" s="41"/>
      <c r="I117" s="41"/>
      <c r="J117" s="41"/>
      <c r="K117" s="41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1:27" x14ac:dyDescent="0.3">
      <c r="A118" s="41" t="s">
        <v>38</v>
      </c>
      <c r="B118" s="19" t="s">
        <v>13</v>
      </c>
      <c r="C118" s="41">
        <v>17.303327560424805</v>
      </c>
      <c r="D118" s="41"/>
      <c r="E118" s="41">
        <v>0.23416619322615517</v>
      </c>
      <c r="F118" s="41">
        <v>1.176226739533029</v>
      </c>
      <c r="G118" s="41"/>
      <c r="H118" s="41"/>
      <c r="I118" s="41"/>
      <c r="J118" s="41"/>
      <c r="K118" s="41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1:27" x14ac:dyDescent="0.3">
      <c r="A119" s="41" t="s">
        <v>37</v>
      </c>
      <c r="B119" s="19" t="s">
        <v>13</v>
      </c>
      <c r="C119" s="41">
        <v>17.129842758178711</v>
      </c>
      <c r="D119" s="41"/>
      <c r="E119" s="41">
        <v>0.40765099547224892</v>
      </c>
      <c r="F119" s="41">
        <v>1.3265242003142148</v>
      </c>
      <c r="G119" s="41"/>
      <c r="H119" s="41"/>
      <c r="I119" s="41"/>
      <c r="J119" s="41"/>
      <c r="K119" s="41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1:27" x14ac:dyDescent="0.3">
      <c r="A120" s="41" t="s">
        <v>36</v>
      </c>
      <c r="B120" s="19" t="s">
        <v>13</v>
      </c>
      <c r="C120" s="41">
        <v>17.213781356811523</v>
      </c>
      <c r="D120" s="41"/>
      <c r="E120" s="41">
        <v>0.32371239683943642</v>
      </c>
      <c r="F120" s="41">
        <v>1.2515469362498963</v>
      </c>
      <c r="G120" s="41"/>
      <c r="H120" s="41"/>
      <c r="I120" s="41"/>
      <c r="J120" s="41"/>
      <c r="K120" s="41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1:27" x14ac:dyDescent="0.3">
      <c r="A121" s="41" t="s">
        <v>35</v>
      </c>
      <c r="B121" s="19" t="s">
        <v>13</v>
      </c>
      <c r="C121" s="41">
        <v>17.110313415527344</v>
      </c>
      <c r="D121" s="41"/>
      <c r="E121" s="41">
        <v>0.42718033812361611</v>
      </c>
      <c r="F121" s="41">
        <v>1.3446030601896874</v>
      </c>
      <c r="G121" s="41"/>
      <c r="H121" s="41"/>
      <c r="I121" s="41"/>
      <c r="J121" s="41"/>
      <c r="K121" s="41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1:27" x14ac:dyDescent="0.3">
      <c r="A122" s="41" t="s">
        <v>34</v>
      </c>
      <c r="B122" s="19" t="s">
        <v>13</v>
      </c>
      <c r="C122" s="41">
        <v>16.493818283081055</v>
      </c>
      <c r="D122" s="41"/>
      <c r="E122" s="41">
        <v>1.0436754705699052</v>
      </c>
      <c r="F122" s="41">
        <v>2.0614728639950104</v>
      </c>
      <c r="G122" s="41"/>
      <c r="H122" s="41"/>
      <c r="I122" s="41"/>
      <c r="J122" s="41"/>
      <c r="K122" s="41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1:27" x14ac:dyDescent="0.3">
      <c r="A123" s="41" t="s">
        <v>33</v>
      </c>
      <c r="B123" s="19" t="s">
        <v>13</v>
      </c>
      <c r="C123" s="41">
        <v>17.515104293823242</v>
      </c>
      <c r="D123" s="41"/>
      <c r="E123" s="41">
        <v>2.2389459827717673E-2</v>
      </c>
      <c r="F123" s="41">
        <v>1.0156402389762325</v>
      </c>
      <c r="G123" s="41"/>
      <c r="H123" s="41"/>
      <c r="I123" s="41"/>
      <c r="J123" s="41"/>
      <c r="K123" s="41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x14ac:dyDescent="0.3">
      <c r="A124" s="41" t="s">
        <v>32</v>
      </c>
      <c r="B124" s="19" t="s">
        <v>13</v>
      </c>
      <c r="C124" s="41">
        <v>17.298718134562176</v>
      </c>
      <c r="D124" s="41"/>
      <c r="E124" s="41">
        <v>0.2387756190887842</v>
      </c>
      <c r="F124" s="41">
        <v>1.1799908062785376</v>
      </c>
      <c r="G124" s="41"/>
      <c r="H124" s="41"/>
      <c r="I124" s="41"/>
      <c r="J124" s="41"/>
      <c r="K124" s="41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1:27" x14ac:dyDescent="0.3">
      <c r="A125" s="41" t="s">
        <v>31</v>
      </c>
      <c r="B125" s="19" t="s">
        <v>13</v>
      </c>
      <c r="C125" s="41">
        <v>17.449555079142254</v>
      </c>
      <c r="D125" s="41"/>
      <c r="E125" s="41">
        <v>8.7938674508706072E-2</v>
      </c>
      <c r="F125" s="41">
        <v>1.0628504941837977</v>
      </c>
      <c r="G125" s="41"/>
      <c r="H125" s="41"/>
      <c r="I125" s="41"/>
      <c r="J125" s="41"/>
      <c r="K125" s="41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spans="1:27" x14ac:dyDescent="0.3">
      <c r="A126" s="41" t="s">
        <v>30</v>
      </c>
      <c r="B126" s="19" t="s">
        <v>13</v>
      </c>
      <c r="C126" s="41">
        <v>17.593889236450195</v>
      </c>
      <c r="D126" s="41"/>
      <c r="E126" s="41">
        <v>-5.6395482799235452E-2</v>
      </c>
      <c r="F126" s="41">
        <v>0.96166379975935135</v>
      </c>
      <c r="G126" s="41"/>
      <c r="H126" s="41"/>
      <c r="I126" s="41"/>
      <c r="J126" s="41"/>
      <c r="K126" s="41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1:27" x14ac:dyDescent="0.3">
      <c r="A127" s="41" t="s">
        <v>29</v>
      </c>
      <c r="B127" s="19" t="s">
        <v>13</v>
      </c>
      <c r="C127" s="41">
        <v>18.371285756429035</v>
      </c>
      <c r="D127" s="41"/>
      <c r="E127" s="41">
        <v>-0.83379200277807541</v>
      </c>
      <c r="F127" s="41">
        <v>0.5610526228992887</v>
      </c>
      <c r="G127" s="41"/>
      <c r="H127" s="41"/>
      <c r="I127" s="41"/>
      <c r="J127" s="41"/>
      <c r="K127" s="41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spans="1:27" x14ac:dyDescent="0.3">
      <c r="A128" s="41" t="s">
        <v>28</v>
      </c>
      <c r="B128" s="19" t="s">
        <v>13</v>
      </c>
      <c r="C128" s="41">
        <v>18.508598327636719</v>
      </c>
      <c r="D128" s="41"/>
      <c r="E128" s="41">
        <v>-0.97110457398575889</v>
      </c>
      <c r="F128" s="41">
        <v>0.51011535248942597</v>
      </c>
      <c r="G128" s="41"/>
      <c r="H128" s="41"/>
      <c r="I128" s="41"/>
      <c r="J128" s="41"/>
      <c r="K128" s="41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1:27" x14ac:dyDescent="0.3">
      <c r="A129" s="41" t="s">
        <v>27</v>
      </c>
      <c r="B129" s="19" t="s">
        <v>13</v>
      </c>
      <c r="C129" s="41">
        <v>18.202795664469402</v>
      </c>
      <c r="D129" s="41"/>
      <c r="E129" s="41">
        <v>-0.66530191081844237</v>
      </c>
      <c r="F129" s="41">
        <v>0.63055673486189134</v>
      </c>
      <c r="G129" s="41"/>
      <c r="H129" s="41"/>
      <c r="I129" s="41"/>
      <c r="J129" s="41"/>
      <c r="K129" s="41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1:27" x14ac:dyDescent="0.3">
      <c r="A130" s="41" t="s">
        <v>26</v>
      </c>
      <c r="B130" s="19" t="s">
        <v>13</v>
      </c>
      <c r="C130" s="41">
        <v>17.417985916137695</v>
      </c>
      <c r="D130" s="41"/>
      <c r="E130" s="41">
        <v>0.11950783751326455</v>
      </c>
      <c r="F130" s="41">
        <v>1.0863641958931838</v>
      </c>
      <c r="G130" s="41"/>
      <c r="H130" s="41"/>
      <c r="I130" s="41"/>
      <c r="J130" s="41"/>
      <c r="K130" s="41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x14ac:dyDescent="0.3">
      <c r="A131" s="41" t="s">
        <v>25</v>
      </c>
      <c r="B131" s="19" t="s">
        <v>13</v>
      </c>
      <c r="C131" s="41">
        <v>17.814903259277344</v>
      </c>
      <c r="D131" s="41"/>
      <c r="E131" s="41">
        <v>-0.27740950562638389</v>
      </c>
      <c r="F131" s="41">
        <v>0.82507118073919905</v>
      </c>
      <c r="G131" s="41"/>
      <c r="H131" s="41"/>
      <c r="I131" s="41"/>
      <c r="J131" s="41"/>
      <c r="K131" s="41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x14ac:dyDescent="0.3">
      <c r="A132" s="41" t="s">
        <v>24</v>
      </c>
      <c r="B132" s="19" t="s">
        <v>13</v>
      </c>
      <c r="C132" s="41">
        <v>17.768339792887371</v>
      </c>
      <c r="D132" s="41"/>
      <c r="E132" s="41">
        <v>-0.23084603923641112</v>
      </c>
      <c r="F132" s="41">
        <v>0.8521350279163129</v>
      </c>
      <c r="G132" s="41"/>
      <c r="H132" s="41"/>
      <c r="I132" s="41"/>
      <c r="J132" s="41"/>
      <c r="K132" s="41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x14ac:dyDescent="0.3">
      <c r="A133" s="41" t="s">
        <v>23</v>
      </c>
      <c r="B133" s="19" t="s">
        <v>13</v>
      </c>
      <c r="C133" s="41">
        <v>17.931533177693684</v>
      </c>
      <c r="D133" s="41"/>
      <c r="E133" s="41">
        <v>-0.39403942404272385</v>
      </c>
      <c r="F133" s="41">
        <v>0.76099589465637629</v>
      </c>
      <c r="G133" s="41"/>
      <c r="H133" s="41"/>
      <c r="I133" s="41"/>
      <c r="J133" s="41"/>
      <c r="K133" s="41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x14ac:dyDescent="0.3">
      <c r="A134" s="41" t="s">
        <v>22</v>
      </c>
      <c r="B134" s="19" t="s">
        <v>13</v>
      </c>
      <c r="C134" s="41">
        <v>19.076873143513996</v>
      </c>
      <c r="D134" s="41"/>
      <c r="E134" s="41">
        <v>-1.5393793898630364</v>
      </c>
      <c r="F134" s="41">
        <v>0.34403341699630074</v>
      </c>
      <c r="G134" s="41"/>
      <c r="H134" s="41"/>
      <c r="I134" s="41"/>
      <c r="J134" s="41"/>
      <c r="K134" s="41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x14ac:dyDescent="0.3">
      <c r="A135" s="41" t="s">
        <v>21</v>
      </c>
      <c r="B135" s="19" t="s">
        <v>13</v>
      </c>
      <c r="C135" s="41">
        <v>18.903445561726887</v>
      </c>
      <c r="D135" s="41"/>
      <c r="E135" s="41">
        <v>-1.365951808075927</v>
      </c>
      <c r="F135" s="41">
        <v>0.38797838698837089</v>
      </c>
      <c r="G135" s="41"/>
      <c r="H135" s="41"/>
      <c r="I135" s="41"/>
      <c r="J135" s="41"/>
      <c r="K135" s="41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x14ac:dyDescent="0.3">
      <c r="A136" s="41" t="s">
        <v>20</v>
      </c>
      <c r="B136" s="19" t="s">
        <v>13</v>
      </c>
      <c r="C136" s="41">
        <v>19.490109761555988</v>
      </c>
      <c r="D136" s="41"/>
      <c r="E136" s="41">
        <v>-1.9526160079050285</v>
      </c>
      <c r="F136" s="41">
        <v>0.25834735028643302</v>
      </c>
      <c r="G136" s="41"/>
      <c r="H136" s="41"/>
      <c r="I136" s="41"/>
      <c r="J136" s="41"/>
      <c r="K136" s="41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x14ac:dyDescent="0.3">
      <c r="A137" s="41" t="s">
        <v>19</v>
      </c>
      <c r="B137" s="19" t="s">
        <v>13</v>
      </c>
      <c r="C137" s="41">
        <v>18.030110041300457</v>
      </c>
      <c r="D137" s="41"/>
      <c r="E137" s="41">
        <v>-0.49261628764949705</v>
      </c>
      <c r="F137" s="41">
        <v>0.71073503003472827</v>
      </c>
      <c r="G137" s="41"/>
      <c r="H137" s="41"/>
      <c r="I137" s="41"/>
      <c r="J137" s="41"/>
      <c r="K137" s="41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x14ac:dyDescent="0.3">
      <c r="A138" s="41" t="s">
        <v>18</v>
      </c>
      <c r="B138" s="19" t="s">
        <v>13</v>
      </c>
      <c r="C138" s="41">
        <v>19.380491892496746</v>
      </c>
      <c r="D138" s="41"/>
      <c r="E138" s="41">
        <v>-1.8429981388457861</v>
      </c>
      <c r="F138" s="41">
        <v>0.278741914273757</v>
      </c>
      <c r="G138" s="41"/>
      <c r="H138" s="41"/>
      <c r="I138" s="41"/>
      <c r="J138" s="41"/>
      <c r="K138" s="41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x14ac:dyDescent="0.3">
      <c r="A139" s="41" t="s">
        <v>17</v>
      </c>
      <c r="B139" s="19" t="s">
        <v>13</v>
      </c>
      <c r="C139" s="41">
        <v>16.444562911987305</v>
      </c>
      <c r="D139" s="41"/>
      <c r="E139" s="41">
        <v>1.0929308416636552</v>
      </c>
      <c r="F139" s="41">
        <v>2.1330693064701349</v>
      </c>
      <c r="G139" s="41"/>
      <c r="H139" s="41"/>
      <c r="I139" s="41"/>
      <c r="J139" s="41"/>
      <c r="K139" s="41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x14ac:dyDescent="0.3">
      <c r="A140" s="41" t="s">
        <v>16</v>
      </c>
      <c r="B140" s="19" t="s">
        <v>13</v>
      </c>
      <c r="C140" s="41">
        <v>18.933053970336914</v>
      </c>
      <c r="D140" s="41"/>
      <c r="E140" s="41">
        <v>-1.3955602166859542</v>
      </c>
      <c r="F140" s="41">
        <v>0.38009706316468139</v>
      </c>
      <c r="G140" s="41"/>
      <c r="H140" s="41"/>
      <c r="I140" s="41"/>
      <c r="J140" s="41"/>
      <c r="K140" s="41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x14ac:dyDescent="0.3">
      <c r="A141" s="41" t="s">
        <v>15</v>
      </c>
      <c r="B141" s="19" t="s">
        <v>13</v>
      </c>
      <c r="C141" s="41">
        <v>18.54426383972168</v>
      </c>
      <c r="D141" s="41"/>
      <c r="E141" s="41">
        <v>-1.0067700860707198</v>
      </c>
      <c r="F141" s="41">
        <v>0.4976591636412972</v>
      </c>
      <c r="G141" s="41"/>
      <c r="H141" s="41"/>
      <c r="I141" s="41"/>
      <c r="J141" s="41"/>
      <c r="K141" s="41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s="8" customFormat="1" x14ac:dyDescent="0.3">
      <c r="A142" s="8" t="s">
        <v>14</v>
      </c>
      <c r="B142" s="92" t="s">
        <v>13</v>
      </c>
      <c r="C142" s="8">
        <v>18.250511169433594</v>
      </c>
      <c r="E142" s="8">
        <v>-0.71301741578263389</v>
      </c>
      <c r="F142" s="8">
        <v>0.61004289083651231</v>
      </c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</row>
    <row r="143" spans="1:27" x14ac:dyDescent="0.3">
      <c r="A143" t="s">
        <v>152</v>
      </c>
      <c r="B143" t="s">
        <v>228</v>
      </c>
      <c r="C143">
        <v>23.022726058959961</v>
      </c>
      <c r="E143">
        <v>-0.42420408872282778</v>
      </c>
      <c r="F143">
        <v>0.74524976028570133</v>
      </c>
      <c r="G143">
        <v>0.92264970079742148</v>
      </c>
      <c r="H143">
        <v>0.80772774287099636</v>
      </c>
      <c r="I143">
        <v>-0.30805900265210767</v>
      </c>
      <c r="J143">
        <v>0.94382906646772247</v>
      </c>
      <c r="K143">
        <v>1.1485805428650899</v>
      </c>
    </row>
    <row r="144" spans="1:27" x14ac:dyDescent="0.3">
      <c r="A144" t="s">
        <v>151</v>
      </c>
      <c r="B144" t="s">
        <v>228</v>
      </c>
      <c r="C144">
        <v>27.708250045776367</v>
      </c>
      <c r="E144">
        <v>-5.109728075539234</v>
      </c>
      <c r="F144">
        <v>2.8961335158499333E-2</v>
      </c>
      <c r="G144">
        <v>1.0310553552665538</v>
      </c>
      <c r="H144">
        <v>2.808902064333112E-2</v>
      </c>
      <c r="I144">
        <v>-5.1538498656892173</v>
      </c>
    </row>
    <row r="145" spans="1:9" x14ac:dyDescent="0.3">
      <c r="A145" t="s">
        <v>150</v>
      </c>
      <c r="B145" t="s">
        <v>228</v>
      </c>
      <c r="C145">
        <v>23.027908325195313</v>
      </c>
      <c r="E145">
        <v>-0.42938635495817934</v>
      </c>
      <c r="F145">
        <v>0.74257757079559139</v>
      </c>
      <c r="G145">
        <v>0.49512794084581357</v>
      </c>
      <c r="H145">
        <v>1.4997690688331311</v>
      </c>
      <c r="I145">
        <v>0.58474037478929819</v>
      </c>
    </row>
    <row r="146" spans="1:9" x14ac:dyDescent="0.3">
      <c r="A146" t="s">
        <v>149</v>
      </c>
      <c r="B146" t="s">
        <v>228</v>
      </c>
      <c r="C146">
        <v>21.957418441772461</v>
      </c>
      <c r="E146">
        <v>0.64110352846467222</v>
      </c>
      <c r="F146">
        <v>1.5595215931995174</v>
      </c>
      <c r="G146">
        <v>0.86551732752755772</v>
      </c>
      <c r="H146">
        <v>1.8018375179783594</v>
      </c>
      <c r="I146">
        <v>0.84946892093187643</v>
      </c>
    </row>
    <row r="147" spans="1:9" x14ac:dyDescent="0.3">
      <c r="A147" t="s">
        <v>148</v>
      </c>
      <c r="B147" t="s">
        <v>228</v>
      </c>
      <c r="C147">
        <v>22.683456420898438</v>
      </c>
      <c r="E147">
        <v>-8.4934450661304339E-2</v>
      </c>
      <c r="F147">
        <v>0.94282737262666283</v>
      </c>
      <c r="G147">
        <v>0.36105479258064066</v>
      </c>
      <c r="H147">
        <v>2.6113138282635724</v>
      </c>
      <c r="I147">
        <v>1.3847758514738688</v>
      </c>
    </row>
    <row r="148" spans="1:9" x14ac:dyDescent="0.3">
      <c r="A148" t="s">
        <v>147</v>
      </c>
      <c r="B148" t="s">
        <v>228</v>
      </c>
      <c r="C148">
        <v>24.106527328491211</v>
      </c>
      <c r="E148">
        <v>-1.5080053582540778</v>
      </c>
      <c r="F148">
        <v>0.35159699412397755</v>
      </c>
      <c r="G148">
        <v>0.65244291214001393</v>
      </c>
      <c r="H148">
        <v>0.5388931162892685</v>
      </c>
      <c r="I148">
        <v>-0.89192893673413931</v>
      </c>
    </row>
    <row r="149" spans="1:9" x14ac:dyDescent="0.3">
      <c r="A149" t="s">
        <v>146</v>
      </c>
      <c r="B149" t="s">
        <v>228</v>
      </c>
      <c r="C149">
        <v>22.617683410644531</v>
      </c>
      <c r="E149">
        <v>-1.9161440407398089E-2</v>
      </c>
      <c r="F149">
        <v>0.98680611416570485</v>
      </c>
      <c r="G149">
        <v>0.71081615724816627</v>
      </c>
      <c r="H149">
        <v>1.3882719239050478</v>
      </c>
      <c r="I149">
        <v>0.47329017947679819</v>
      </c>
    </row>
    <row r="150" spans="1:9" x14ac:dyDescent="0.3">
      <c r="A150" t="s">
        <v>145</v>
      </c>
      <c r="B150" t="s">
        <v>228</v>
      </c>
      <c r="C150">
        <v>23.139928817749023</v>
      </c>
      <c r="E150">
        <v>-0.54140684751189028</v>
      </c>
      <c r="F150">
        <v>0.68710055452867058</v>
      </c>
      <c r="G150">
        <v>0.68163445610799422</v>
      </c>
      <c r="H150">
        <v>1.0080191052134992</v>
      </c>
      <c r="I150">
        <v>1.1522982821524851E-2</v>
      </c>
    </row>
    <row r="151" spans="1:9" x14ac:dyDescent="0.3">
      <c r="A151" t="s">
        <v>144</v>
      </c>
      <c r="B151" t="s">
        <v>228</v>
      </c>
      <c r="C151">
        <v>23.795440673828125</v>
      </c>
      <c r="E151">
        <v>-1.1969187035909918</v>
      </c>
      <c r="F151">
        <v>0.43620593256145168</v>
      </c>
      <c r="G151">
        <v>0.41735874446412546</v>
      </c>
      <c r="H151">
        <v>1.0451582441899603</v>
      </c>
      <c r="I151">
        <v>6.3721392855704703E-2</v>
      </c>
    </row>
    <row r="152" spans="1:9" x14ac:dyDescent="0.3">
      <c r="A152" t="s">
        <v>143</v>
      </c>
      <c r="B152" t="s">
        <v>228</v>
      </c>
      <c r="C152">
        <v>23.3968505859375</v>
      </c>
      <c r="E152">
        <v>-0.79832861570036684</v>
      </c>
      <c r="F152">
        <v>0.57501495539924519</v>
      </c>
      <c r="G152">
        <v>0.30225359736963109</v>
      </c>
      <c r="H152">
        <v>1.9024255142149709</v>
      </c>
      <c r="I152">
        <v>0.92783996890550924</v>
      </c>
    </row>
    <row r="153" spans="1:9" x14ac:dyDescent="0.3">
      <c r="A153" t="s">
        <v>142</v>
      </c>
      <c r="B153" t="s">
        <v>228</v>
      </c>
      <c r="C153">
        <v>22.700624465942383</v>
      </c>
      <c r="E153">
        <v>-0.10210249570524965</v>
      </c>
      <c r="F153">
        <v>0.93167423652152614</v>
      </c>
      <c r="G153">
        <v>0.71073252432227674</v>
      </c>
      <c r="H153">
        <v>1.3108647833584508</v>
      </c>
      <c r="I153">
        <v>0.39051887820726722</v>
      </c>
    </row>
    <row r="154" spans="1:9" x14ac:dyDescent="0.3">
      <c r="A154" t="s">
        <v>141</v>
      </c>
      <c r="B154" t="s">
        <v>228</v>
      </c>
      <c r="C154">
        <v>22.734884262084961</v>
      </c>
      <c r="E154">
        <v>-0.13636229184782778</v>
      </c>
      <c r="F154">
        <v>0.90981032239208337</v>
      </c>
      <c r="G154">
        <v>0.4558748601419137</v>
      </c>
      <c r="H154">
        <v>1.9957457669608272</v>
      </c>
      <c r="I154">
        <v>0.99692795108324384</v>
      </c>
    </row>
    <row r="155" spans="1:9" x14ac:dyDescent="0.3">
      <c r="A155" t="s">
        <v>140</v>
      </c>
      <c r="B155" t="s">
        <v>228</v>
      </c>
      <c r="C155">
        <v>22.203939437866211</v>
      </c>
      <c r="E155">
        <v>0.39458253237092222</v>
      </c>
      <c r="F155">
        <v>1.3145623148543344</v>
      </c>
      <c r="G155">
        <v>0.934285039459536</v>
      </c>
      <c r="H155">
        <v>1.4070249006821094</v>
      </c>
      <c r="I155">
        <v>0.49264786075121231</v>
      </c>
    </row>
    <row r="156" spans="1:9" x14ac:dyDescent="0.3">
      <c r="A156" t="s">
        <v>139</v>
      </c>
      <c r="B156" t="s">
        <v>228</v>
      </c>
      <c r="C156">
        <v>23.450349807739258</v>
      </c>
      <c r="E156">
        <v>-0.85182783750212465</v>
      </c>
      <c r="F156">
        <v>0.55408229081577853</v>
      </c>
      <c r="G156">
        <v>0.72940656219025735</v>
      </c>
      <c r="H156">
        <v>0.75963436516389948</v>
      </c>
      <c r="I156">
        <v>-0.39662292171949071</v>
      </c>
    </row>
    <row r="157" spans="1:9" x14ac:dyDescent="0.3">
      <c r="A157" t="s">
        <v>138</v>
      </c>
      <c r="B157" t="s">
        <v>228</v>
      </c>
      <c r="C157">
        <v>23.155845642089844</v>
      </c>
      <c r="E157">
        <v>-0.55732367185271059</v>
      </c>
      <c r="F157">
        <v>0.67956164267818142</v>
      </c>
      <c r="G157">
        <v>0.67045529934962</v>
      </c>
      <c r="H157">
        <v>1.0135823273190547</v>
      </c>
      <c r="I157">
        <v>1.9463275179923079E-2</v>
      </c>
    </row>
    <row r="158" spans="1:9" x14ac:dyDescent="0.3">
      <c r="A158" t="s">
        <v>137</v>
      </c>
      <c r="B158" t="s">
        <v>228</v>
      </c>
      <c r="C158">
        <v>23.542869567871094</v>
      </c>
      <c r="E158">
        <v>-0.94434759763396059</v>
      </c>
      <c r="F158">
        <v>0.51966449645170198</v>
      </c>
      <c r="G158">
        <v>0.53093811198858221</v>
      </c>
      <c r="H158">
        <v>0.97876661086796746</v>
      </c>
      <c r="I158">
        <v>-3.0963207974373574E-2</v>
      </c>
    </row>
    <row r="159" spans="1:9" x14ac:dyDescent="0.3">
      <c r="A159" t="s">
        <v>136</v>
      </c>
      <c r="B159" t="s">
        <v>228</v>
      </c>
      <c r="C159">
        <v>24.199928283691406</v>
      </c>
      <c r="E159">
        <v>-1.6014063134542731</v>
      </c>
      <c r="F159">
        <v>0.32955557615895875</v>
      </c>
      <c r="G159">
        <v>0.21918482333080783</v>
      </c>
      <c r="H159">
        <v>1.5035510723366659</v>
      </c>
      <c r="I159">
        <v>0.58837387393480611</v>
      </c>
    </row>
    <row r="160" spans="1:9" x14ac:dyDescent="0.3">
      <c r="A160" t="s">
        <v>135</v>
      </c>
      <c r="B160" t="s">
        <v>228</v>
      </c>
      <c r="C160">
        <v>22.138290405273438</v>
      </c>
      <c r="E160">
        <v>0.46023156496369566</v>
      </c>
      <c r="F160">
        <v>1.3757626221535537</v>
      </c>
      <c r="G160">
        <v>0.59883961010353692</v>
      </c>
      <c r="H160">
        <v>2.2973807993691167</v>
      </c>
      <c r="I160">
        <v>1.1999900085783606</v>
      </c>
    </row>
    <row r="161" spans="1:9" x14ac:dyDescent="0.3">
      <c r="A161" t="s">
        <v>134</v>
      </c>
      <c r="B161" t="s">
        <v>228</v>
      </c>
      <c r="C161">
        <v>22.296928405761719</v>
      </c>
      <c r="E161">
        <v>0.30159356447541441</v>
      </c>
      <c r="F161">
        <v>1.232505055671693</v>
      </c>
      <c r="G161">
        <v>0.67479041093128855</v>
      </c>
      <c r="H161">
        <v>1.8265005484750354</v>
      </c>
      <c r="I161">
        <v>0.86908218692308747</v>
      </c>
    </row>
    <row r="162" spans="1:9" x14ac:dyDescent="0.3">
      <c r="A162" t="s">
        <v>133</v>
      </c>
      <c r="B162" t="s">
        <v>228</v>
      </c>
      <c r="C162">
        <v>22.969429016113281</v>
      </c>
      <c r="E162">
        <v>-0.37090704587614809</v>
      </c>
      <c r="F162">
        <v>0.77329616000919277</v>
      </c>
      <c r="G162">
        <v>0.67516163592550815</v>
      </c>
      <c r="H162">
        <v>1.1453496745992717</v>
      </c>
      <c r="I162">
        <v>0.19578811954027475</v>
      </c>
    </row>
    <row r="163" spans="1:9" x14ac:dyDescent="0.3">
      <c r="A163" t="s">
        <v>132</v>
      </c>
      <c r="B163" t="s">
        <v>228</v>
      </c>
      <c r="C163">
        <v>23.458135604858398</v>
      </c>
      <c r="E163">
        <v>-0.85961363462126528</v>
      </c>
      <c r="F163">
        <v>0.55110012724036916</v>
      </c>
      <c r="G163">
        <v>0.92147211591702682</v>
      </c>
      <c r="H163">
        <v>0.59806489824374942</v>
      </c>
      <c r="I163">
        <v>-0.74162604977124857</v>
      </c>
    </row>
    <row r="164" spans="1:9" x14ac:dyDescent="0.3">
      <c r="A164" t="s">
        <v>131</v>
      </c>
      <c r="B164" t="s">
        <v>228</v>
      </c>
      <c r="C164">
        <v>22.750494003295898</v>
      </c>
      <c r="E164">
        <v>-0.15197203305876528</v>
      </c>
      <c r="F164">
        <v>0.90001937668584586</v>
      </c>
      <c r="G164">
        <v>0.65801292625045449</v>
      </c>
      <c r="H164">
        <v>1.3677837330862377</v>
      </c>
      <c r="I164">
        <v>0.45184013675218893</v>
      </c>
    </row>
    <row r="165" spans="1:9" x14ac:dyDescent="0.3">
      <c r="A165" t="s">
        <v>130</v>
      </c>
      <c r="B165" t="s">
        <v>228</v>
      </c>
      <c r="C165">
        <v>24.093694686889648</v>
      </c>
      <c r="E165">
        <v>-1.4951727166525153</v>
      </c>
      <c r="F165">
        <v>0.35473836791839308</v>
      </c>
      <c r="G165">
        <v>0.21940545567003386</v>
      </c>
      <c r="H165">
        <v>1.6168165319092511</v>
      </c>
      <c r="I165">
        <v>0.69315597842699372</v>
      </c>
    </row>
    <row r="166" spans="1:9" x14ac:dyDescent="0.3">
      <c r="A166" t="s">
        <v>129</v>
      </c>
      <c r="B166" t="s">
        <v>228</v>
      </c>
      <c r="C166">
        <v>22.714668273925781</v>
      </c>
      <c r="E166">
        <v>-0.11614630368864809</v>
      </c>
      <c r="F166">
        <v>0.92264892209207405</v>
      </c>
      <c r="G166">
        <v>0.50818211981251926</v>
      </c>
      <c r="H166">
        <v>1.8155871411462916</v>
      </c>
      <c r="I166">
        <v>0.8604361755705483</v>
      </c>
    </row>
    <row r="167" spans="1:9" x14ac:dyDescent="0.3">
      <c r="A167" t="s">
        <v>128</v>
      </c>
      <c r="B167" t="s">
        <v>228</v>
      </c>
      <c r="C167">
        <v>22.504270553588867</v>
      </c>
      <c r="E167">
        <v>9.4251416648265973E-2</v>
      </c>
      <c r="F167">
        <v>1.0675113556908018</v>
      </c>
      <c r="G167">
        <v>0.50592434582711532</v>
      </c>
      <c r="H167">
        <v>2.1100217147003879</v>
      </c>
      <c r="I167">
        <v>1.0772578461027749</v>
      </c>
    </row>
    <row r="168" spans="1:9" x14ac:dyDescent="0.3">
      <c r="A168" t="s">
        <v>127</v>
      </c>
      <c r="B168" t="s">
        <v>228</v>
      </c>
      <c r="C168">
        <v>23.304100036621094</v>
      </c>
      <c r="E168">
        <v>-0.70557806638396059</v>
      </c>
      <c r="F168">
        <v>0.61319674060875373</v>
      </c>
      <c r="G168">
        <v>0.56059712448726084</v>
      </c>
      <c r="H168">
        <v>1.0938278378962469</v>
      </c>
      <c r="I168">
        <v>0.12938568423754065</v>
      </c>
    </row>
    <row r="169" spans="1:9" x14ac:dyDescent="0.3">
      <c r="A169" t="s">
        <v>126</v>
      </c>
      <c r="B169" t="s">
        <v>228</v>
      </c>
      <c r="C169">
        <v>23.690643310546875</v>
      </c>
      <c r="E169">
        <v>-1.0921213403097418</v>
      </c>
      <c r="F169">
        <v>0.46907114456817328</v>
      </c>
      <c r="G169">
        <v>0.64178578318596657</v>
      </c>
      <c r="H169">
        <v>0.73088428702736352</v>
      </c>
      <c r="I169">
        <v>-0.45228507687090053</v>
      </c>
    </row>
    <row r="170" spans="1:9" x14ac:dyDescent="0.3">
      <c r="A170" t="s">
        <v>125</v>
      </c>
      <c r="B170" t="s">
        <v>228</v>
      </c>
      <c r="C170">
        <v>23.135108947753906</v>
      </c>
      <c r="E170">
        <v>-0.53658697751677309</v>
      </c>
      <c r="F170">
        <v>0.68939991334824258</v>
      </c>
      <c r="G170">
        <v>0.49444305353935619</v>
      </c>
      <c r="H170">
        <v>1.3942958818277107</v>
      </c>
      <c r="I170">
        <v>0.47953674624925902</v>
      </c>
    </row>
    <row r="171" spans="1:9" x14ac:dyDescent="0.3">
      <c r="A171" t="s">
        <v>124</v>
      </c>
      <c r="B171" t="s">
        <v>228</v>
      </c>
      <c r="C171">
        <v>24.092437744140625</v>
      </c>
      <c r="E171">
        <v>-1.4939157739034918</v>
      </c>
      <c r="F171">
        <v>0.35504756709169366</v>
      </c>
      <c r="G171">
        <v>0.48915701333634842</v>
      </c>
      <c r="H171">
        <v>0.7258355853267916</v>
      </c>
      <c r="I171">
        <v>-0.46228530575269361</v>
      </c>
    </row>
    <row r="172" spans="1:9" x14ac:dyDescent="0.3">
      <c r="A172" t="s">
        <v>123</v>
      </c>
      <c r="B172" t="s">
        <v>228</v>
      </c>
      <c r="C172">
        <v>23.361228942871094</v>
      </c>
      <c r="E172">
        <v>-0.76270697263396059</v>
      </c>
      <c r="F172">
        <v>0.58938940327495914</v>
      </c>
      <c r="G172">
        <v>0.40663978619352836</v>
      </c>
      <c r="H172">
        <v>1.4494140103508131</v>
      </c>
      <c r="I172">
        <v>0.53546974490648591</v>
      </c>
    </row>
    <row r="173" spans="1:9" x14ac:dyDescent="0.3">
      <c r="A173" t="s">
        <v>122</v>
      </c>
      <c r="B173" t="s">
        <v>228</v>
      </c>
      <c r="C173">
        <v>23.620965957641602</v>
      </c>
      <c r="E173">
        <v>-1.0224439874044684</v>
      </c>
      <c r="F173">
        <v>0.49228169912119796</v>
      </c>
      <c r="G173">
        <v>0.42678368441839482</v>
      </c>
      <c r="H173">
        <v>1.153468881529671</v>
      </c>
      <c r="I173">
        <v>0.20597908328539216</v>
      </c>
    </row>
    <row r="174" spans="1:9" x14ac:dyDescent="0.3">
      <c r="A174" t="s">
        <v>121</v>
      </c>
      <c r="B174" t="s">
        <v>228</v>
      </c>
      <c r="C174">
        <v>22.960836410522461</v>
      </c>
      <c r="E174">
        <v>-0.36231444028532778</v>
      </c>
      <c r="F174">
        <v>0.77791560872746779</v>
      </c>
      <c r="G174">
        <v>0.64640024893680725</v>
      </c>
      <c r="H174">
        <v>1.2034580896386964</v>
      </c>
      <c r="I174">
        <v>0.26718590091234518</v>
      </c>
    </row>
    <row r="175" spans="1:9" x14ac:dyDescent="0.3">
      <c r="A175" t="s">
        <v>120</v>
      </c>
      <c r="B175" t="s">
        <v>228</v>
      </c>
      <c r="C175">
        <v>23.682699203491211</v>
      </c>
      <c r="E175">
        <v>-1.0841772332540778</v>
      </c>
      <c r="F175">
        <v>0.47166117891143172</v>
      </c>
      <c r="G175">
        <v>0.54527298771005261</v>
      </c>
      <c r="H175">
        <v>0.86500008168795672</v>
      </c>
      <c r="I175">
        <v>-0.20922782589429545</v>
      </c>
    </row>
    <row r="176" spans="1:9" x14ac:dyDescent="0.3">
      <c r="A176" t="s">
        <v>119</v>
      </c>
      <c r="B176" t="s">
        <v>228</v>
      </c>
      <c r="C176">
        <v>21.937721252441406</v>
      </c>
      <c r="E176">
        <v>0.66080071779572691</v>
      </c>
      <c r="F176">
        <v>1.5809598371414937</v>
      </c>
      <c r="G176">
        <v>0.76583914359636218</v>
      </c>
      <c r="H176">
        <v>2.0643497402304933</v>
      </c>
      <c r="I176">
        <v>1.0456874115324624</v>
      </c>
    </row>
    <row r="177" spans="1:9" x14ac:dyDescent="0.3">
      <c r="A177" t="s">
        <v>118</v>
      </c>
      <c r="B177" t="s">
        <v>228</v>
      </c>
      <c r="C177">
        <v>22.498771667480469</v>
      </c>
      <c r="E177">
        <v>9.9750302756664411E-2</v>
      </c>
      <c r="F177">
        <v>1.0715879793166945</v>
      </c>
      <c r="G177">
        <v>1.7230022135984977</v>
      </c>
      <c r="H177">
        <v>0.62193070377935167</v>
      </c>
      <c r="I177">
        <v>-0.68517425228589701</v>
      </c>
    </row>
    <row r="178" spans="1:9" x14ac:dyDescent="0.3">
      <c r="A178" t="s">
        <v>117</v>
      </c>
      <c r="B178" t="s">
        <v>228</v>
      </c>
      <c r="C178">
        <v>23.811666488647461</v>
      </c>
      <c r="E178">
        <v>-1.2131445184103278</v>
      </c>
      <c r="F178">
        <v>0.43132746294452767</v>
      </c>
      <c r="G178">
        <v>1.0459325512562418</v>
      </c>
      <c r="H178">
        <v>0.41238554285978735</v>
      </c>
      <c r="I178">
        <v>-1.2779343383454673</v>
      </c>
    </row>
    <row r="179" spans="1:9" x14ac:dyDescent="0.3">
      <c r="A179" t="s">
        <v>116</v>
      </c>
      <c r="B179" t="s">
        <v>228</v>
      </c>
      <c r="C179">
        <v>22.477209091186523</v>
      </c>
      <c r="E179">
        <v>0.12131287905060972</v>
      </c>
      <c r="F179">
        <v>1.0877242613776019</v>
      </c>
      <c r="G179">
        <v>1.3554458522006385</v>
      </c>
      <c r="H179">
        <v>0.80248448111123261</v>
      </c>
      <c r="I179">
        <v>-0.3174546020173426</v>
      </c>
    </row>
    <row r="180" spans="1:9" x14ac:dyDescent="0.3">
      <c r="A180" t="s">
        <v>115</v>
      </c>
      <c r="B180" t="s">
        <v>228</v>
      </c>
      <c r="C180">
        <v>28.307693481445313</v>
      </c>
      <c r="E180">
        <v>-5.7091715112081793</v>
      </c>
      <c r="F180">
        <v>1.9114728100743418E-2</v>
      </c>
      <c r="G180">
        <v>1.3692694579037776</v>
      </c>
      <c r="H180">
        <v>1.3959800235379721E-2</v>
      </c>
      <c r="I180">
        <v>-6.1625778930329673</v>
      </c>
    </row>
    <row r="181" spans="1:9" x14ac:dyDescent="0.3">
      <c r="A181" t="s">
        <v>114</v>
      </c>
      <c r="B181" t="s">
        <v>228</v>
      </c>
      <c r="C181">
        <v>22.255350112915039</v>
      </c>
      <c r="E181">
        <v>0.3431718573220941</v>
      </c>
      <c r="F181">
        <v>1.2685425021763552</v>
      </c>
      <c r="G181">
        <v>0.94196599313603635</v>
      </c>
      <c r="H181">
        <v>1.3466967081827077</v>
      </c>
      <c r="I181">
        <v>0.42942497561937659</v>
      </c>
    </row>
    <row r="182" spans="1:9" x14ac:dyDescent="0.3">
      <c r="A182" t="s">
        <v>113</v>
      </c>
      <c r="B182" t="s">
        <v>228</v>
      </c>
      <c r="C182">
        <v>23.113210678100586</v>
      </c>
      <c r="E182">
        <v>-0.51468870786345278</v>
      </c>
      <c r="F182">
        <v>0.69994394429657536</v>
      </c>
      <c r="G182">
        <v>1.392466925954051</v>
      </c>
      <c r="H182">
        <v>0.50266468183221491</v>
      </c>
      <c r="I182">
        <v>-0.99233176876538931</v>
      </c>
    </row>
    <row r="183" spans="1:9" x14ac:dyDescent="0.3">
      <c r="A183" t="s">
        <v>112</v>
      </c>
      <c r="B183" t="s">
        <v>228</v>
      </c>
      <c r="C183">
        <v>22.654830932617188</v>
      </c>
      <c r="E183">
        <v>-5.6308962380054339E-2</v>
      </c>
      <c r="F183">
        <v>0.96172147379833706</v>
      </c>
      <c r="G183">
        <v>1.0963095360678181</v>
      </c>
      <c r="H183">
        <v>0.87723534472552889</v>
      </c>
      <c r="I183">
        <v>-0.18896415401929548</v>
      </c>
    </row>
    <row r="184" spans="1:9" x14ac:dyDescent="0.3">
      <c r="A184" t="s">
        <v>111</v>
      </c>
      <c r="B184" t="s">
        <v>228</v>
      </c>
      <c r="C184">
        <v>22.712392807006836</v>
      </c>
      <c r="E184">
        <v>-0.11387083676970278</v>
      </c>
      <c r="F184">
        <v>0.92410530308617589</v>
      </c>
      <c r="G184">
        <v>0.9199165022405783</v>
      </c>
      <c r="H184">
        <v>1.004553457662076</v>
      </c>
      <c r="I184">
        <v>6.554339633048376E-3</v>
      </c>
    </row>
    <row r="185" spans="1:9" x14ac:dyDescent="0.3">
      <c r="A185" t="s">
        <v>110</v>
      </c>
      <c r="B185" t="s">
        <v>228</v>
      </c>
      <c r="C185">
        <v>23.321836471557617</v>
      </c>
      <c r="E185">
        <v>-0.72331450132048403</v>
      </c>
      <c r="F185">
        <v>0.60570427489233392</v>
      </c>
      <c r="G185">
        <v>0.38630913337966005</v>
      </c>
      <c r="H185">
        <v>1.5679263640320276</v>
      </c>
      <c r="I185">
        <v>0.64885780642992341</v>
      </c>
    </row>
    <row r="186" spans="1:9" x14ac:dyDescent="0.3">
      <c r="A186" t="s">
        <v>109</v>
      </c>
      <c r="B186" t="s">
        <v>228</v>
      </c>
      <c r="C186">
        <v>22.449111938476563</v>
      </c>
      <c r="E186">
        <v>0.14941003176057066</v>
      </c>
      <c r="F186">
        <v>1.1091158232362559</v>
      </c>
      <c r="G186">
        <v>1.1173779045197703</v>
      </c>
      <c r="H186">
        <v>0.99260583080254727</v>
      </c>
      <c r="I186">
        <v>-1.0707165493904769E-2</v>
      </c>
    </row>
    <row r="187" spans="1:9" x14ac:dyDescent="0.3">
      <c r="A187" t="s">
        <v>108</v>
      </c>
      <c r="B187" t="s">
        <v>228</v>
      </c>
      <c r="C187">
        <v>22.463174819946289</v>
      </c>
      <c r="E187">
        <v>0.1353471502908441</v>
      </c>
      <c r="F187">
        <v>1.0983570755307348</v>
      </c>
      <c r="G187">
        <v>0.89661280052223413</v>
      </c>
      <c r="H187">
        <v>1.2250071322771594</v>
      </c>
      <c r="I187">
        <v>0.29279014895922018</v>
      </c>
    </row>
    <row r="188" spans="1:9" x14ac:dyDescent="0.3">
      <c r="A188" t="s">
        <v>107</v>
      </c>
      <c r="B188" t="s">
        <v>228</v>
      </c>
      <c r="C188">
        <v>23.002744674682617</v>
      </c>
      <c r="E188">
        <v>-0.40422270444548403</v>
      </c>
      <c r="F188">
        <v>0.75564330879519948</v>
      </c>
      <c r="G188">
        <v>0.94383087751200312</v>
      </c>
      <c r="H188">
        <v>0.80061304074636996</v>
      </c>
      <c r="I188">
        <v>-0.32082297970288948</v>
      </c>
    </row>
    <row r="189" spans="1:9" x14ac:dyDescent="0.3">
      <c r="A189" t="s">
        <v>106</v>
      </c>
      <c r="B189" t="s">
        <v>228</v>
      </c>
      <c r="C189">
        <v>22.113494873046875</v>
      </c>
      <c r="E189">
        <v>0.48502709719025816</v>
      </c>
      <c r="F189">
        <v>1.3996121533410941</v>
      </c>
      <c r="G189">
        <v>0.94935984954536734</v>
      </c>
      <c r="H189">
        <v>1.4742693763711885</v>
      </c>
      <c r="I189">
        <v>0.56000015567308736</v>
      </c>
    </row>
    <row r="190" spans="1:9" x14ac:dyDescent="0.3">
      <c r="A190" t="s">
        <v>105</v>
      </c>
      <c r="B190" t="s">
        <v>228</v>
      </c>
      <c r="C190">
        <v>22.351709365844727</v>
      </c>
      <c r="E190">
        <v>0.2468126043924066</v>
      </c>
      <c r="F190">
        <v>1.1865826591766746</v>
      </c>
      <c r="G190">
        <v>0.94559693621380558</v>
      </c>
      <c r="H190">
        <v>1.2548503635468427</v>
      </c>
      <c r="I190">
        <v>0.32751533816820433</v>
      </c>
    </row>
    <row r="191" spans="1:9" x14ac:dyDescent="0.3">
      <c r="A191" t="s">
        <v>104</v>
      </c>
      <c r="B191" t="s">
        <v>228</v>
      </c>
      <c r="C191">
        <v>22.927690505981445</v>
      </c>
      <c r="E191">
        <v>-0.32916853574431215</v>
      </c>
      <c r="F191">
        <v>0.79599510513845073</v>
      </c>
      <c r="G191">
        <v>0.92823497334859006</v>
      </c>
      <c r="H191">
        <v>0.85753621442091699</v>
      </c>
      <c r="I191">
        <v>-0.22173049618238147</v>
      </c>
    </row>
    <row r="192" spans="1:9" x14ac:dyDescent="0.3">
      <c r="A192" t="s">
        <v>103</v>
      </c>
      <c r="B192" t="s">
        <v>228</v>
      </c>
      <c r="C192">
        <v>24.616790771484375</v>
      </c>
      <c r="E192">
        <v>-2.0182688012472418</v>
      </c>
      <c r="F192">
        <v>0.2468542174881837</v>
      </c>
      <c r="G192">
        <v>0.50322998375265438</v>
      </c>
      <c r="H192">
        <v>0.49053956532430409</v>
      </c>
      <c r="I192">
        <v>-1.027558590664803</v>
      </c>
    </row>
    <row r="193" spans="1:9" x14ac:dyDescent="0.3">
      <c r="A193" t="s">
        <v>102</v>
      </c>
      <c r="B193" t="s">
        <v>228</v>
      </c>
      <c r="C193">
        <v>22.929363886515301</v>
      </c>
      <c r="E193">
        <v>-0.3308419162781675</v>
      </c>
      <c r="F193">
        <v>0.79507236645804302</v>
      </c>
      <c r="G193">
        <v>0.37206827363352052</v>
      </c>
      <c r="H193">
        <v>2.1368991198673735</v>
      </c>
      <c r="I193">
        <v>1.095518801913322</v>
      </c>
    </row>
    <row r="194" spans="1:9" x14ac:dyDescent="0.3">
      <c r="A194" t="s">
        <v>101</v>
      </c>
      <c r="B194" t="s">
        <v>228</v>
      </c>
      <c r="C194">
        <v>23.987953821818035</v>
      </c>
      <c r="E194">
        <v>-1.3894318515809019</v>
      </c>
      <c r="F194">
        <v>0.38171509604778669</v>
      </c>
      <c r="G194">
        <v>1.0343147438087137</v>
      </c>
      <c r="H194">
        <v>0.36905119871169617</v>
      </c>
      <c r="I194">
        <v>-1.4381071187002876</v>
      </c>
    </row>
    <row r="195" spans="1:9" x14ac:dyDescent="0.3">
      <c r="A195" t="s">
        <v>100</v>
      </c>
      <c r="B195" t="s">
        <v>228</v>
      </c>
      <c r="C195">
        <v>23.708254496256512</v>
      </c>
      <c r="E195">
        <v>-1.1097325260193784</v>
      </c>
      <c r="F195">
        <v>0.46337993308186776</v>
      </c>
      <c r="G195">
        <v>0.95620769742420952</v>
      </c>
      <c r="H195">
        <v>0.4846017599838407</v>
      </c>
      <c r="I195">
        <v>-1.0451284504873968</v>
      </c>
    </row>
    <row r="196" spans="1:9" x14ac:dyDescent="0.3">
      <c r="A196" t="s">
        <v>99</v>
      </c>
      <c r="B196" t="s">
        <v>228</v>
      </c>
      <c r="C196">
        <v>22.772750218709309</v>
      </c>
      <c r="E196">
        <v>-0.17422824847217555</v>
      </c>
      <c r="F196">
        <v>0.88624147602948</v>
      </c>
      <c r="G196">
        <v>0.82711132189703729</v>
      </c>
      <c r="H196">
        <v>1.0714899585666697</v>
      </c>
      <c r="I196">
        <v>9.9618329908114533E-2</v>
      </c>
    </row>
    <row r="197" spans="1:9" x14ac:dyDescent="0.3">
      <c r="A197" t="s">
        <v>98</v>
      </c>
      <c r="B197" t="s">
        <v>228</v>
      </c>
      <c r="C197">
        <v>23.412899653116863</v>
      </c>
      <c r="E197">
        <v>-0.81437768287973</v>
      </c>
      <c r="F197">
        <v>0.56865372668993019</v>
      </c>
      <c r="G197">
        <v>1.0403251732488663</v>
      </c>
      <c r="H197">
        <v>0.54661152235128796</v>
      </c>
      <c r="I197">
        <v>-0.8714122232738537</v>
      </c>
    </row>
    <row r="198" spans="1:9" x14ac:dyDescent="0.3">
      <c r="A198" t="s">
        <v>97</v>
      </c>
      <c r="B198" t="s">
        <v>228</v>
      </c>
      <c r="C198">
        <v>24.623771667480469</v>
      </c>
      <c r="E198">
        <v>-2.0252496972433356</v>
      </c>
      <c r="F198">
        <v>0.24566262742073311</v>
      </c>
      <c r="G198">
        <v>0.48888439689114366</v>
      </c>
      <c r="H198">
        <v>0.50249635493159961</v>
      </c>
      <c r="I198">
        <v>-0.99281496375236933</v>
      </c>
    </row>
    <row r="199" spans="1:9" x14ac:dyDescent="0.3">
      <c r="A199" t="s">
        <v>96</v>
      </c>
      <c r="B199" t="s">
        <v>228</v>
      </c>
      <c r="C199">
        <v>22.376172383626301</v>
      </c>
      <c r="E199">
        <v>0.22234958661083226</v>
      </c>
      <c r="F199">
        <v>1.1666320279500553</v>
      </c>
      <c r="G199">
        <v>0.79015284902843552</v>
      </c>
      <c r="H199">
        <v>1.4764637365853139</v>
      </c>
      <c r="I199">
        <v>0.56214592288500143</v>
      </c>
    </row>
    <row r="200" spans="1:9" x14ac:dyDescent="0.3">
      <c r="A200" t="s">
        <v>95</v>
      </c>
      <c r="B200" t="s">
        <v>228</v>
      </c>
      <c r="C200">
        <v>22.611968994140625</v>
      </c>
      <c r="E200">
        <v>-1.3447023903491839E-2</v>
      </c>
      <c r="F200">
        <v>0.99072253699469603</v>
      </c>
      <c r="G200">
        <v>0.81710519770408352</v>
      </c>
      <c r="H200">
        <v>1.2124785643004665</v>
      </c>
      <c r="I200">
        <v>0.27795924177334874</v>
      </c>
    </row>
    <row r="201" spans="1:9" x14ac:dyDescent="0.3">
      <c r="A201" t="s">
        <v>94</v>
      </c>
      <c r="B201" t="s">
        <v>228</v>
      </c>
      <c r="C201">
        <v>23.306154886881512</v>
      </c>
      <c r="E201">
        <v>-0.70763291664437844</v>
      </c>
      <c r="F201">
        <v>0.61232397780362935</v>
      </c>
      <c r="G201">
        <v>0.80726992875126036</v>
      </c>
      <c r="H201">
        <v>0.75851206144989625</v>
      </c>
      <c r="I201">
        <v>-0.39875597327385393</v>
      </c>
    </row>
    <row r="202" spans="1:9" x14ac:dyDescent="0.3">
      <c r="A202" t="s">
        <v>93</v>
      </c>
      <c r="B202" t="s">
        <v>228</v>
      </c>
      <c r="C202">
        <v>22.322162628173828</v>
      </c>
      <c r="E202">
        <v>0.27635934206330504</v>
      </c>
      <c r="F202">
        <v>1.2111347121103275</v>
      </c>
      <c r="G202">
        <v>1.0292612204432474</v>
      </c>
      <c r="H202">
        <v>1.1767029477597115</v>
      </c>
      <c r="I202">
        <v>0.23475016584561453</v>
      </c>
    </row>
    <row r="203" spans="1:9" x14ac:dyDescent="0.3">
      <c r="A203" t="s">
        <v>92</v>
      </c>
      <c r="B203" t="s">
        <v>228</v>
      </c>
      <c r="C203">
        <v>22.054213205973308</v>
      </c>
      <c r="E203">
        <v>0.54430876426382468</v>
      </c>
      <c r="F203">
        <v>1.4583214540347353</v>
      </c>
      <c r="G203">
        <v>0.90936013819127548</v>
      </c>
      <c r="H203">
        <v>1.6036786667770024</v>
      </c>
      <c r="I203">
        <v>0.68138509423102878</v>
      </c>
    </row>
    <row r="204" spans="1:9" x14ac:dyDescent="0.3">
      <c r="A204" t="s">
        <v>91</v>
      </c>
      <c r="B204" t="s">
        <v>228</v>
      </c>
      <c r="C204">
        <v>23.931385040283203</v>
      </c>
      <c r="E204">
        <v>-1.33286307004607</v>
      </c>
      <c r="F204">
        <v>0.3969796420523462</v>
      </c>
      <c r="G204">
        <v>0.88121092730204209</v>
      </c>
      <c r="H204">
        <v>0.4504933265725134</v>
      </c>
      <c r="I204">
        <v>-1.1504223601960533</v>
      </c>
    </row>
    <row r="205" spans="1:9" x14ac:dyDescent="0.3">
      <c r="A205" t="s">
        <v>90</v>
      </c>
      <c r="B205" t="s">
        <v>228</v>
      </c>
      <c r="C205">
        <v>22.572160720825195</v>
      </c>
      <c r="E205">
        <v>2.6361249411937848E-2</v>
      </c>
      <c r="F205">
        <v>1.0184401842546267</v>
      </c>
      <c r="G205">
        <v>0.58138224109127012</v>
      </c>
      <c r="H205">
        <v>1.7517566108365936</v>
      </c>
      <c r="I205">
        <v>0.80880234073168089</v>
      </c>
    </row>
    <row r="206" spans="1:9" x14ac:dyDescent="0.3">
      <c r="A206" t="s">
        <v>89</v>
      </c>
      <c r="B206" t="s">
        <v>228</v>
      </c>
      <c r="C206">
        <v>22.191601435343426</v>
      </c>
      <c r="E206">
        <v>0.4069205348937075</v>
      </c>
      <c r="F206">
        <v>1.3258527289741269</v>
      </c>
      <c r="G206">
        <v>0.9107907265915508</v>
      </c>
      <c r="H206">
        <v>1.4557161049891902</v>
      </c>
      <c r="I206">
        <v>0.54172902733649764</v>
      </c>
    </row>
    <row r="207" spans="1:9" x14ac:dyDescent="0.3">
      <c r="A207" t="s">
        <v>88</v>
      </c>
      <c r="B207" t="s">
        <v>228</v>
      </c>
      <c r="C207">
        <v>22.682905832926433</v>
      </c>
      <c r="E207">
        <v>-8.4383862689300315E-2</v>
      </c>
      <c r="F207">
        <v>0.94318726052050028</v>
      </c>
      <c r="G207">
        <v>0.87536373291954794</v>
      </c>
      <c r="H207">
        <v>1.0774803947780023</v>
      </c>
      <c r="I207">
        <v>0.10766161909268145</v>
      </c>
    </row>
    <row r="208" spans="1:9" x14ac:dyDescent="0.3">
      <c r="A208" t="s">
        <v>87</v>
      </c>
      <c r="B208" t="s">
        <v>228</v>
      </c>
      <c r="C208">
        <v>23.575327555338543</v>
      </c>
      <c r="E208">
        <v>-0.97680558510140969</v>
      </c>
      <c r="F208">
        <v>0.50810353797064312</v>
      </c>
      <c r="G208">
        <v>1.187405970759366</v>
      </c>
      <c r="H208">
        <v>0.42791054658896688</v>
      </c>
      <c r="I208">
        <v>-1.2246188577953385</v>
      </c>
    </row>
    <row r="209" spans="1:11" x14ac:dyDescent="0.3">
      <c r="A209" t="s">
        <v>86</v>
      </c>
      <c r="B209" t="s">
        <v>228</v>
      </c>
      <c r="C209">
        <v>21.560373306274414</v>
      </c>
      <c r="D209">
        <v>22.598521970237133</v>
      </c>
      <c r="E209">
        <v>1.0381486639627191</v>
      </c>
      <c r="F209">
        <v>2.0535906948576828</v>
      </c>
      <c r="G209">
        <v>0.67042604908244097</v>
      </c>
      <c r="H209">
        <v>3.0631129229961598</v>
      </c>
      <c r="I209">
        <v>1.6149985535002356</v>
      </c>
      <c r="J209">
        <v>0.99999999999999656</v>
      </c>
      <c r="K209">
        <v>1.3929596285815469</v>
      </c>
    </row>
    <row r="210" spans="1:11" x14ac:dyDescent="0.3">
      <c r="A210" t="s">
        <v>85</v>
      </c>
      <c r="B210" t="s">
        <v>228</v>
      </c>
      <c r="C210">
        <v>22.942764282226563</v>
      </c>
      <c r="E210">
        <v>-0.34424231198942934</v>
      </c>
      <c r="F210">
        <v>0.78772157089896744</v>
      </c>
      <c r="G210">
        <v>0.84422541066294787</v>
      </c>
      <c r="H210">
        <v>0.93307019778093447</v>
      </c>
      <c r="I210">
        <v>-9.9942471280037901E-2</v>
      </c>
    </row>
    <row r="211" spans="1:11" x14ac:dyDescent="0.3">
      <c r="A211" t="s">
        <v>84</v>
      </c>
      <c r="B211" t="s">
        <v>228</v>
      </c>
      <c r="C211">
        <v>21.579397201538086</v>
      </c>
      <c r="E211">
        <v>1.0191247686990472</v>
      </c>
      <c r="F211">
        <v>2.0266890670356981</v>
      </c>
      <c r="G211">
        <v>1.096589306267425</v>
      </c>
      <c r="H211">
        <v>1.848175114833237</v>
      </c>
      <c r="I211">
        <v>0.88610145877367319</v>
      </c>
    </row>
    <row r="212" spans="1:11" x14ac:dyDescent="0.3">
      <c r="A212" t="s">
        <v>83</v>
      </c>
      <c r="B212" t="s">
        <v>228</v>
      </c>
      <c r="C212">
        <v>22.697586059570313</v>
      </c>
      <c r="E212">
        <v>-9.9064089333179339E-2</v>
      </c>
      <c r="F212">
        <v>0.93363846865437528</v>
      </c>
      <c r="G212">
        <v>1.3519327192070374</v>
      </c>
      <c r="H212">
        <v>0.69059536424415524</v>
      </c>
      <c r="I212">
        <v>-0.53408744503492056</v>
      </c>
    </row>
    <row r="213" spans="1:11" x14ac:dyDescent="0.3">
      <c r="A213" t="s">
        <v>82</v>
      </c>
      <c r="B213" t="s">
        <v>228</v>
      </c>
      <c r="C213">
        <v>22.162813186645508</v>
      </c>
      <c r="E213">
        <v>0.43570878359162535</v>
      </c>
      <c r="F213">
        <v>1.3525751783040598</v>
      </c>
      <c r="G213">
        <v>1.2269653760844723</v>
      </c>
      <c r="H213">
        <v>1.1023743657872704</v>
      </c>
      <c r="I213">
        <v>0.14061424563890781</v>
      </c>
    </row>
    <row r="214" spans="1:11" x14ac:dyDescent="0.3">
      <c r="A214" t="s">
        <v>81</v>
      </c>
      <c r="B214" t="s">
        <v>228</v>
      </c>
      <c r="C214">
        <v>22.351593017578125</v>
      </c>
      <c r="E214">
        <v>0.24692895265900816</v>
      </c>
      <c r="F214">
        <v>1.1866783567417938</v>
      </c>
      <c r="G214">
        <v>0.82216277982875918</v>
      </c>
      <c r="H214">
        <v>1.4433618084595805</v>
      </c>
      <c r="I214">
        <v>0.52943298648363413</v>
      </c>
    </row>
    <row r="215" spans="1:11" x14ac:dyDescent="0.3">
      <c r="A215" t="s">
        <v>80</v>
      </c>
      <c r="B215" t="s">
        <v>228</v>
      </c>
      <c r="C215">
        <v>22.821294784545898</v>
      </c>
      <c r="E215">
        <v>-0.22277281430876528</v>
      </c>
      <c r="F215">
        <v>0.85691688552100198</v>
      </c>
      <c r="G215">
        <v>1.1175714417524354</v>
      </c>
      <c r="H215">
        <v>0.76676698554259082</v>
      </c>
      <c r="I215">
        <v>-0.38313987423413925</v>
      </c>
    </row>
    <row r="216" spans="1:11" x14ac:dyDescent="0.3">
      <c r="A216" t="s">
        <v>79</v>
      </c>
      <c r="B216" t="s">
        <v>228</v>
      </c>
      <c r="C216">
        <v>21.213027954101563</v>
      </c>
      <c r="E216">
        <v>1.3854940161355707</v>
      </c>
      <c r="F216">
        <v>2.6126140477181381</v>
      </c>
      <c r="G216">
        <v>1.3422869835530742</v>
      </c>
      <c r="H216">
        <v>1.9463900639209581</v>
      </c>
      <c r="I216">
        <v>0.96080086062914216</v>
      </c>
    </row>
    <row r="217" spans="1:11" x14ac:dyDescent="0.3">
      <c r="A217" t="s">
        <v>78</v>
      </c>
      <c r="B217" t="s">
        <v>228</v>
      </c>
      <c r="C217">
        <v>22.439313888549805</v>
      </c>
      <c r="E217">
        <v>0.15920808168732847</v>
      </c>
      <c r="F217">
        <v>1.1166740096396308</v>
      </c>
      <c r="G217">
        <v>1.3903514496410212</v>
      </c>
      <c r="H217">
        <v>0.80315952482945807</v>
      </c>
      <c r="I217">
        <v>-0.31624152828687357</v>
      </c>
    </row>
    <row r="218" spans="1:11" x14ac:dyDescent="0.3">
      <c r="A218" t="s">
        <v>77</v>
      </c>
      <c r="B218" t="s">
        <v>228</v>
      </c>
      <c r="C218">
        <v>21.736772537231445</v>
      </c>
      <c r="E218">
        <v>0.86174943300568785</v>
      </c>
      <c r="F218">
        <v>1.8172405874951643</v>
      </c>
      <c r="G218">
        <v>1.1518081098190127</v>
      </c>
      <c r="H218">
        <v>1.5777285921182767</v>
      </c>
      <c r="I218">
        <v>0.65784904788500143</v>
      </c>
    </row>
    <row r="219" spans="1:11" x14ac:dyDescent="0.3">
      <c r="A219" t="s">
        <v>76</v>
      </c>
      <c r="B219" t="s">
        <v>228</v>
      </c>
      <c r="C219">
        <v>21.478607177734375</v>
      </c>
      <c r="E219">
        <v>1.1199147925027582</v>
      </c>
      <c r="F219">
        <v>2.1733413608160839</v>
      </c>
      <c r="G219">
        <v>1.2458662621576573</v>
      </c>
      <c r="H219">
        <v>1.7444419411857064</v>
      </c>
      <c r="I219">
        <v>0.80276558230882944</v>
      </c>
    </row>
    <row r="220" spans="1:11" x14ac:dyDescent="0.3">
      <c r="A220" t="s">
        <v>75</v>
      </c>
      <c r="B220" t="s">
        <v>228</v>
      </c>
      <c r="C220">
        <v>27.928655624389648</v>
      </c>
      <c r="E220">
        <v>-5.3301336541525153</v>
      </c>
      <c r="F220">
        <v>2.4858212096204806E-2</v>
      </c>
      <c r="G220">
        <v>0.88529094246979578</v>
      </c>
      <c r="H220">
        <v>2.8079144271887672E-2</v>
      </c>
      <c r="I220">
        <v>-5.1543572204255454</v>
      </c>
    </row>
    <row r="221" spans="1:11" x14ac:dyDescent="0.3">
      <c r="A221" t="s">
        <v>74</v>
      </c>
      <c r="B221" t="s">
        <v>228</v>
      </c>
      <c r="C221">
        <v>21.674257278442383</v>
      </c>
      <c r="E221">
        <v>0.92426469179475035</v>
      </c>
      <c r="F221">
        <v>1.8977167731438744</v>
      </c>
      <c r="G221">
        <v>1.2075639079083638</v>
      </c>
      <c r="H221">
        <v>1.5715249194810177</v>
      </c>
      <c r="I221">
        <v>0.65216514895922029</v>
      </c>
    </row>
    <row r="222" spans="1:11" x14ac:dyDescent="0.3">
      <c r="A222" t="s">
        <v>73</v>
      </c>
      <c r="B222" t="s">
        <v>228</v>
      </c>
      <c r="C222">
        <v>21.515871047973633</v>
      </c>
      <c r="E222">
        <v>1.0826509222635003</v>
      </c>
      <c r="F222">
        <v>2.1179241496748933</v>
      </c>
      <c r="G222">
        <v>1.4737396371540641</v>
      </c>
      <c r="H222">
        <v>1.4371087648594516</v>
      </c>
      <c r="I222">
        <v>0.5231692535734781</v>
      </c>
    </row>
    <row r="223" spans="1:11" x14ac:dyDescent="0.3">
      <c r="A223" t="s">
        <v>72</v>
      </c>
      <c r="B223" t="s">
        <v>228</v>
      </c>
      <c r="C223">
        <v>21.678434371948242</v>
      </c>
      <c r="E223">
        <v>0.92008759828889097</v>
      </c>
      <c r="F223">
        <v>1.8922301833547552</v>
      </c>
      <c r="G223">
        <v>1.2964907404223782</v>
      </c>
      <c r="H223">
        <v>1.4595015022924835</v>
      </c>
      <c r="I223">
        <v>0.54547569583422018</v>
      </c>
    </row>
    <row r="224" spans="1:11" x14ac:dyDescent="0.3">
      <c r="A224" t="s">
        <v>71</v>
      </c>
      <c r="B224" t="s">
        <v>228</v>
      </c>
      <c r="C224">
        <v>22.509147644042969</v>
      </c>
      <c r="E224">
        <v>8.9374326194164411E-2</v>
      </c>
      <c r="F224">
        <v>1.063908682178353</v>
      </c>
      <c r="G224">
        <v>0.49561585469631159</v>
      </c>
      <c r="H224">
        <v>2.1466397252974536</v>
      </c>
      <c r="I224">
        <v>1.1020800812101967</v>
      </c>
    </row>
    <row r="225" spans="1:9" x14ac:dyDescent="0.3">
      <c r="A225" t="s">
        <v>70</v>
      </c>
      <c r="B225" t="s">
        <v>228</v>
      </c>
      <c r="C225">
        <v>21.54631233215332</v>
      </c>
      <c r="E225">
        <v>1.0522096380838128</v>
      </c>
      <c r="F225">
        <v>2.0737035101013297</v>
      </c>
      <c r="G225">
        <v>1.3692459245358475</v>
      </c>
      <c r="H225">
        <v>1.5144858004994846</v>
      </c>
      <c r="I225">
        <v>0.59882805179125131</v>
      </c>
    </row>
    <row r="226" spans="1:9" x14ac:dyDescent="0.3">
      <c r="A226" t="s">
        <v>69</v>
      </c>
      <c r="B226" t="s">
        <v>228</v>
      </c>
      <c r="C226">
        <v>21.946746826171875</v>
      </c>
      <c r="E226">
        <v>0.65177514406525816</v>
      </c>
      <c r="F226">
        <v>1.5711001453212126</v>
      </c>
      <c r="G226">
        <v>0.92773318639379831</v>
      </c>
      <c r="H226">
        <v>1.6934827473707748</v>
      </c>
      <c r="I226">
        <v>0.75999328921800924</v>
      </c>
    </row>
    <row r="227" spans="1:9" x14ac:dyDescent="0.3">
      <c r="A227" t="s">
        <v>68</v>
      </c>
      <c r="B227" t="s">
        <v>228</v>
      </c>
      <c r="C227">
        <v>21.728118896484375</v>
      </c>
      <c r="E227">
        <v>0.87040307375275816</v>
      </c>
      <c r="F227">
        <v>1.8281736015033623</v>
      </c>
      <c r="G227">
        <v>0.75277722511755296</v>
      </c>
      <c r="H227">
        <v>2.428571880901254</v>
      </c>
      <c r="I227">
        <v>1.2801081878996499</v>
      </c>
    </row>
    <row r="228" spans="1:9" x14ac:dyDescent="0.3">
      <c r="A228" t="s">
        <v>67</v>
      </c>
      <c r="B228" t="s">
        <v>228</v>
      </c>
      <c r="C228">
        <v>22.941495895385742</v>
      </c>
      <c r="E228">
        <v>-0.34297392514860903</v>
      </c>
      <c r="F228">
        <v>0.78841442350094115</v>
      </c>
      <c r="G228">
        <v>0.89309910143886628</v>
      </c>
      <c r="H228">
        <v>0.8827849252459572</v>
      </c>
      <c r="I228">
        <v>-0.17986610104077988</v>
      </c>
    </row>
    <row r="229" spans="1:9" x14ac:dyDescent="0.3">
      <c r="A229" t="s">
        <v>66</v>
      </c>
      <c r="B229" t="s">
        <v>228</v>
      </c>
      <c r="C229">
        <v>21.990190505981445</v>
      </c>
      <c r="E229">
        <v>0.60833146425568785</v>
      </c>
      <c r="F229">
        <v>1.524495048201173</v>
      </c>
      <c r="G229">
        <v>0.87305758666172861</v>
      </c>
      <c r="H229">
        <v>1.7461563492395922</v>
      </c>
      <c r="I229">
        <v>0.80418274234300935</v>
      </c>
    </row>
    <row r="230" spans="1:9" x14ac:dyDescent="0.3">
      <c r="A230" t="s">
        <v>65</v>
      </c>
      <c r="B230" t="s">
        <v>228</v>
      </c>
      <c r="C230">
        <v>22.668527603149414</v>
      </c>
      <c r="E230">
        <v>-7.0005632912280902E-2</v>
      </c>
      <c r="F230">
        <v>0.95263427853589822</v>
      </c>
      <c r="G230">
        <v>0.99275697109912819</v>
      </c>
      <c r="H230">
        <v>0.95958457736256619</v>
      </c>
      <c r="I230">
        <v>-5.9518124356209498E-2</v>
      </c>
    </row>
    <row r="231" spans="1:9" x14ac:dyDescent="0.3">
      <c r="A231" t="s">
        <v>64</v>
      </c>
      <c r="B231" t="s">
        <v>228</v>
      </c>
      <c r="C231">
        <v>22.411188125610352</v>
      </c>
      <c r="E231">
        <v>0.1873338446267816</v>
      </c>
      <c r="F231">
        <v>1.1386574878755602</v>
      </c>
      <c r="G231">
        <v>1.1146247431176202</v>
      </c>
      <c r="H231">
        <v>1.0215612876946552</v>
      </c>
      <c r="I231">
        <v>3.077575992113421E-2</v>
      </c>
    </row>
    <row r="232" spans="1:9" x14ac:dyDescent="0.3">
      <c r="A232" t="s">
        <v>63</v>
      </c>
      <c r="B232" t="s">
        <v>228</v>
      </c>
      <c r="C232">
        <v>22.276876449584961</v>
      </c>
      <c r="E232">
        <v>0.32164552065217222</v>
      </c>
      <c r="F232">
        <v>1.2497551920574757</v>
      </c>
      <c r="G232">
        <v>1.3879455616376966</v>
      </c>
      <c r="H232">
        <v>0.90043531000080135</v>
      </c>
      <c r="I232">
        <v>-0.15130546261304556</v>
      </c>
    </row>
    <row r="233" spans="1:9" x14ac:dyDescent="0.3">
      <c r="A233" t="s">
        <v>62</v>
      </c>
      <c r="B233" t="s">
        <v>228</v>
      </c>
      <c r="C233">
        <v>21.371267318725586</v>
      </c>
      <c r="E233">
        <v>1.2272546515115472</v>
      </c>
      <c r="F233">
        <v>2.3412104958323794</v>
      </c>
      <c r="G233">
        <v>1.3453819024318652</v>
      </c>
      <c r="H233">
        <v>1.7401828370074619</v>
      </c>
      <c r="I233">
        <v>0.79923889468675924</v>
      </c>
    </row>
    <row r="234" spans="1:9" x14ac:dyDescent="0.3">
      <c r="A234" t="s">
        <v>61</v>
      </c>
      <c r="B234" t="s">
        <v>228</v>
      </c>
      <c r="C234">
        <v>21.39654541015625</v>
      </c>
      <c r="E234">
        <v>1.2019765600808832</v>
      </c>
      <c r="F234">
        <v>2.3005464086980405</v>
      </c>
      <c r="G234">
        <v>1.4728163887227406</v>
      </c>
      <c r="H234">
        <v>1.5620048950522107</v>
      </c>
      <c r="I234">
        <v>0.64339897464281404</v>
      </c>
    </row>
    <row r="235" spans="1:9" x14ac:dyDescent="0.3">
      <c r="A235" t="s">
        <v>60</v>
      </c>
      <c r="B235" t="s">
        <v>228</v>
      </c>
      <c r="C235">
        <v>23.148313522338867</v>
      </c>
      <c r="E235">
        <v>-0.54979155210173403</v>
      </c>
      <c r="F235">
        <v>0.68311882171997662</v>
      </c>
      <c r="G235">
        <v>0.7459897124936804</v>
      </c>
      <c r="H235">
        <v>0.91572150430393984</v>
      </c>
      <c r="I235">
        <v>-0.12701919247144411</v>
      </c>
    </row>
    <row r="236" spans="1:9" x14ac:dyDescent="0.3">
      <c r="A236" t="s">
        <v>59</v>
      </c>
      <c r="B236" t="s">
        <v>228</v>
      </c>
      <c r="C236">
        <v>21.367334365844727</v>
      </c>
      <c r="E236">
        <v>1.2311876043924066</v>
      </c>
      <c r="F236">
        <v>2.3476016128555317</v>
      </c>
      <c r="G236">
        <v>1.3772014337953351</v>
      </c>
      <c r="H236">
        <v>1.7046174620846402</v>
      </c>
      <c r="I236">
        <v>0.76944801639086069</v>
      </c>
    </row>
    <row r="237" spans="1:9" x14ac:dyDescent="0.3">
      <c r="A237" t="s">
        <v>58</v>
      </c>
      <c r="B237" t="s">
        <v>228</v>
      </c>
      <c r="C237">
        <v>22.535623550415039</v>
      </c>
      <c r="E237">
        <v>6.2898419822094098E-2</v>
      </c>
      <c r="F237">
        <v>1.0445622126349976</v>
      </c>
      <c r="G237">
        <v>1.5881886474921962</v>
      </c>
      <c r="H237">
        <v>0.65770663597450896</v>
      </c>
      <c r="I237">
        <v>-0.60448386837476409</v>
      </c>
    </row>
    <row r="238" spans="1:9" x14ac:dyDescent="0.3">
      <c r="A238" t="s">
        <v>57</v>
      </c>
      <c r="B238" t="s">
        <v>228</v>
      </c>
      <c r="C238">
        <v>22.120351791381836</v>
      </c>
      <c r="E238">
        <v>0.47817017885529722</v>
      </c>
      <c r="F238">
        <v>1.3929757850001607</v>
      </c>
      <c r="G238">
        <v>1.9339909571873595</v>
      </c>
      <c r="H238">
        <v>0.72025971984170623</v>
      </c>
      <c r="I238">
        <v>-0.4734108703278892</v>
      </c>
    </row>
    <row r="239" spans="1:9" x14ac:dyDescent="0.3">
      <c r="A239" t="s">
        <v>56</v>
      </c>
      <c r="B239" t="s">
        <v>228</v>
      </c>
      <c r="C239">
        <v>22.899087905883789</v>
      </c>
      <c r="E239">
        <v>-0.3005659356466559</v>
      </c>
      <c r="F239">
        <v>0.81193383115530326</v>
      </c>
      <c r="G239">
        <v>1.1016199189256237</v>
      </c>
      <c r="H239">
        <v>0.73703626559980651</v>
      </c>
      <c r="I239">
        <v>-0.44019248653882681</v>
      </c>
    </row>
    <row r="240" spans="1:9" x14ac:dyDescent="0.3">
      <c r="A240" t="s">
        <v>55</v>
      </c>
      <c r="B240" t="s">
        <v>228</v>
      </c>
      <c r="C240">
        <v>21.048288345336914</v>
      </c>
      <c r="E240">
        <v>1.5502336249002191</v>
      </c>
      <c r="F240">
        <v>2.928645607940179</v>
      </c>
      <c r="G240">
        <v>1.4623120418580684</v>
      </c>
      <c r="H240">
        <v>2.0027501135933563</v>
      </c>
      <c r="I240">
        <v>1.001982424960197</v>
      </c>
    </row>
    <row r="241" spans="1:9" x14ac:dyDescent="0.3">
      <c r="A241" t="s">
        <v>54</v>
      </c>
      <c r="B241" t="s">
        <v>228</v>
      </c>
      <c r="C241">
        <v>21.180122375488281</v>
      </c>
      <c r="E241">
        <v>1.4183995947488519</v>
      </c>
      <c r="F241">
        <v>2.6728883854704333</v>
      </c>
      <c r="G241">
        <v>1.3149301827724982</v>
      </c>
      <c r="H241">
        <v>2.0327226650427277</v>
      </c>
      <c r="I241">
        <v>1.0234133941984782</v>
      </c>
    </row>
    <row r="242" spans="1:9" x14ac:dyDescent="0.3">
      <c r="A242" t="s">
        <v>53</v>
      </c>
      <c r="B242" t="s">
        <v>228</v>
      </c>
      <c r="C242">
        <v>21.30006217956543</v>
      </c>
      <c r="E242">
        <v>1.2984597906717035</v>
      </c>
      <c r="F242">
        <v>2.4596615101442962</v>
      </c>
      <c r="G242">
        <v>1.1539770579235158</v>
      </c>
      <c r="H242">
        <v>2.1314648270133283</v>
      </c>
      <c r="I242">
        <v>1.0918452484465246</v>
      </c>
    </row>
    <row r="243" spans="1:9" x14ac:dyDescent="0.3">
      <c r="A243" t="s">
        <v>52</v>
      </c>
      <c r="B243" t="s">
        <v>228</v>
      </c>
      <c r="C243">
        <v>21.123998641967773</v>
      </c>
      <c r="E243">
        <v>1.4745233282693597</v>
      </c>
      <c r="F243">
        <v>2.7789181232496287</v>
      </c>
      <c r="G243">
        <v>1.3841267561005219</v>
      </c>
      <c r="H243">
        <v>2.007704938150773</v>
      </c>
      <c r="I243">
        <v>1.0055472595549233</v>
      </c>
    </row>
    <row r="244" spans="1:9" x14ac:dyDescent="0.3">
      <c r="A244" t="s">
        <v>51</v>
      </c>
      <c r="B244" t="s">
        <v>228</v>
      </c>
      <c r="C244">
        <v>27.668207168579102</v>
      </c>
      <c r="E244">
        <v>-5.0696851983419684</v>
      </c>
      <c r="F244">
        <v>2.9776434063548757E-2</v>
      </c>
      <c r="G244">
        <v>1.1462027547215912</v>
      </c>
      <c r="H244">
        <v>2.5978330571000376E-2</v>
      </c>
      <c r="I244">
        <v>-5.2665474670075767</v>
      </c>
    </row>
    <row r="245" spans="1:9" x14ac:dyDescent="0.3">
      <c r="A245" t="s">
        <v>50</v>
      </c>
      <c r="B245" t="s">
        <v>228</v>
      </c>
      <c r="C245">
        <v>21.157430648803711</v>
      </c>
      <c r="E245">
        <v>1.4410913214334222</v>
      </c>
      <c r="F245">
        <v>2.7152618282058882</v>
      </c>
      <c r="G245">
        <v>1.0902086506724551</v>
      </c>
      <c r="H245">
        <v>2.4905891422995761</v>
      </c>
      <c r="I245">
        <v>1.3164870483732825</v>
      </c>
    </row>
    <row r="246" spans="1:9" x14ac:dyDescent="0.3">
      <c r="A246" t="s">
        <v>49</v>
      </c>
      <c r="B246" t="s">
        <v>228</v>
      </c>
      <c r="C246">
        <v>21.516519546508789</v>
      </c>
      <c r="E246">
        <v>1.0820024237283441</v>
      </c>
      <c r="F246">
        <v>2.1169723462618109</v>
      </c>
      <c r="G246">
        <v>0.85843591594609669</v>
      </c>
      <c r="H246">
        <v>2.4660808185415446</v>
      </c>
      <c r="I246">
        <v>1.3022200805998452</v>
      </c>
    </row>
    <row r="247" spans="1:9" x14ac:dyDescent="0.3">
      <c r="A247" t="s">
        <v>48</v>
      </c>
      <c r="B247" t="s">
        <v>228</v>
      </c>
      <c r="C247">
        <v>21.362060546875</v>
      </c>
      <c r="E247">
        <v>1.2364614233621332</v>
      </c>
      <c r="F247">
        <v>2.3561990519706741</v>
      </c>
      <c r="G247">
        <v>1.4380612725623143</v>
      </c>
      <c r="H247">
        <v>1.6384552570367441</v>
      </c>
      <c r="I247">
        <v>0.712336276278556</v>
      </c>
    </row>
    <row r="248" spans="1:9" x14ac:dyDescent="0.3">
      <c r="A248" t="s">
        <v>47</v>
      </c>
      <c r="B248" t="s">
        <v>228</v>
      </c>
      <c r="C248">
        <v>21.444189071655273</v>
      </c>
      <c r="E248">
        <v>1.1543328985818597</v>
      </c>
      <c r="F248">
        <v>2.2258137833590741</v>
      </c>
      <c r="G248">
        <v>0.84089699903735449</v>
      </c>
      <c r="H248">
        <v>2.6469517502228577</v>
      </c>
      <c r="I248">
        <v>1.4043318970060954</v>
      </c>
    </row>
    <row r="249" spans="1:9" x14ac:dyDescent="0.3">
      <c r="A249" t="s">
        <v>46</v>
      </c>
      <c r="B249" t="s">
        <v>228</v>
      </c>
      <c r="C249">
        <v>21.355436325073242</v>
      </c>
      <c r="E249">
        <v>1.243085645163891</v>
      </c>
      <c r="F249">
        <v>2.36704255811483</v>
      </c>
      <c r="G249">
        <v>2.1699840104875361</v>
      </c>
      <c r="H249">
        <v>1.0908110597474034</v>
      </c>
      <c r="I249">
        <v>0.12540123294359526</v>
      </c>
    </row>
    <row r="250" spans="1:9" x14ac:dyDescent="0.3">
      <c r="A250" t="s">
        <v>45</v>
      </c>
      <c r="B250" t="s">
        <v>228</v>
      </c>
      <c r="C250">
        <v>21.72003173828125</v>
      </c>
      <c r="E250">
        <v>0.87849023195588316</v>
      </c>
      <c r="F250">
        <v>1.8384503715950289</v>
      </c>
      <c r="G250">
        <v>1.2645065038701178</v>
      </c>
      <c r="H250">
        <v>1.4538876359815569</v>
      </c>
      <c r="I250">
        <v>0.53991577456957163</v>
      </c>
    </row>
    <row r="251" spans="1:9" x14ac:dyDescent="0.3">
      <c r="A251" t="s">
        <v>44</v>
      </c>
      <c r="B251" t="s">
        <v>228</v>
      </c>
      <c r="C251">
        <v>21.661660000000001</v>
      </c>
      <c r="E251">
        <v>0.93686197023713191</v>
      </c>
      <c r="F251">
        <v>1.9143597513723847</v>
      </c>
      <c r="G251">
        <v>1.3411925006871932</v>
      </c>
      <c r="H251">
        <v>1.4273564386853603</v>
      </c>
      <c r="I251">
        <v>0.51334564883714862</v>
      </c>
    </row>
    <row r="252" spans="1:9" x14ac:dyDescent="0.3">
      <c r="A252" t="s">
        <v>43</v>
      </c>
      <c r="B252" t="s">
        <v>228</v>
      </c>
      <c r="C252">
        <v>22.204946517944336</v>
      </c>
      <c r="E252">
        <v>0.39357545229279722</v>
      </c>
      <c r="F252">
        <v>1.3136449986356937</v>
      </c>
      <c r="G252">
        <v>1.6386635756056289</v>
      </c>
      <c r="H252">
        <v>0.80165631200424248</v>
      </c>
      <c r="I252">
        <v>-0.31894424129956911</v>
      </c>
    </row>
    <row r="253" spans="1:9" x14ac:dyDescent="0.3">
      <c r="A253" t="s">
        <v>42</v>
      </c>
      <c r="B253" t="s">
        <v>228</v>
      </c>
      <c r="C253">
        <v>21.586370468139648</v>
      </c>
      <c r="E253">
        <v>1.0121515020974847</v>
      </c>
      <c r="F253">
        <v>2.0169167016498091</v>
      </c>
      <c r="G253">
        <v>1.0257677445351965</v>
      </c>
      <c r="H253">
        <v>1.9662508520032762</v>
      </c>
      <c r="I253">
        <v>0.97544739078050946</v>
      </c>
    </row>
    <row r="254" spans="1:9" x14ac:dyDescent="0.3">
      <c r="A254" t="s">
        <v>41</v>
      </c>
      <c r="B254" t="s">
        <v>228</v>
      </c>
      <c r="C254">
        <v>22.461320877075195</v>
      </c>
      <c r="E254">
        <v>0.13720109316193785</v>
      </c>
      <c r="F254">
        <v>1.0997694323673413</v>
      </c>
      <c r="G254">
        <v>1.4221831153046738</v>
      </c>
      <c r="H254">
        <v>0.77329664551089683</v>
      </c>
      <c r="I254">
        <v>-0.37090614010327971</v>
      </c>
    </row>
    <row r="255" spans="1:9" x14ac:dyDescent="0.3">
      <c r="A255" t="s">
        <v>40</v>
      </c>
      <c r="B255" t="s">
        <v>228</v>
      </c>
      <c r="C255">
        <v>22.829919815063477</v>
      </c>
      <c r="E255">
        <v>-0.2313978448263434</v>
      </c>
      <c r="F255">
        <v>0.85180916351266145</v>
      </c>
      <c r="G255">
        <v>0.70029163782728987</v>
      </c>
      <c r="H255">
        <v>1.2163634655919449</v>
      </c>
      <c r="I255">
        <v>0.28257438968187643</v>
      </c>
    </row>
    <row r="256" spans="1:9" x14ac:dyDescent="0.3">
      <c r="A256" t="s">
        <v>39</v>
      </c>
      <c r="B256" t="s">
        <v>228</v>
      </c>
      <c r="C256">
        <v>21.759450912475586</v>
      </c>
      <c r="E256">
        <v>0.83907105776154722</v>
      </c>
      <c r="F256">
        <v>1.7888979108555259</v>
      </c>
      <c r="G256">
        <v>1.7220229798021445</v>
      </c>
      <c r="H256">
        <v>1.0388350979271281</v>
      </c>
      <c r="I256">
        <v>5.4966662631095196E-2</v>
      </c>
    </row>
    <row r="257" spans="1:9" x14ac:dyDescent="0.3">
      <c r="A257" t="s">
        <v>38</v>
      </c>
      <c r="B257" t="s">
        <v>228</v>
      </c>
      <c r="C257">
        <v>22.840272903442383</v>
      </c>
      <c r="E257">
        <v>-0.24175093320524965</v>
      </c>
      <c r="F257">
        <v>0.84571827953369194</v>
      </c>
      <c r="G257">
        <v>1.176226739533029</v>
      </c>
      <c r="H257">
        <v>0.71900956772114244</v>
      </c>
      <c r="I257">
        <v>-0.47591712643140471</v>
      </c>
    </row>
    <row r="258" spans="1:9" x14ac:dyDescent="0.3">
      <c r="A258" t="s">
        <v>37</v>
      </c>
      <c r="B258" t="s">
        <v>228</v>
      </c>
      <c r="C258">
        <v>22.753982543945313</v>
      </c>
      <c r="E258">
        <v>-0.15546057370817934</v>
      </c>
      <c r="F258">
        <v>0.89784569404758074</v>
      </c>
      <c r="G258">
        <v>1.3265242003142148</v>
      </c>
      <c r="H258">
        <v>0.67684079478904902</v>
      </c>
      <c r="I258">
        <v>-0.56311156918042815</v>
      </c>
    </row>
    <row r="259" spans="1:9" x14ac:dyDescent="0.3">
      <c r="A259" t="s">
        <v>36</v>
      </c>
      <c r="B259" t="s">
        <v>228</v>
      </c>
      <c r="C259">
        <v>22.28291130065918</v>
      </c>
      <c r="E259">
        <v>0.31561066957795347</v>
      </c>
      <c r="F259">
        <v>1.2445383348580579</v>
      </c>
      <c r="G259">
        <v>1.2515469362498963</v>
      </c>
      <c r="H259">
        <v>0.99440004910016488</v>
      </c>
      <c r="I259">
        <v>-8.1017272614830951E-3</v>
      </c>
    </row>
    <row r="260" spans="1:9" x14ac:dyDescent="0.3">
      <c r="A260" t="s">
        <v>35</v>
      </c>
      <c r="B260" t="s">
        <v>228</v>
      </c>
      <c r="C260">
        <v>21.532257080078125</v>
      </c>
      <c r="E260">
        <v>1.0662648901590082</v>
      </c>
      <c r="F260">
        <v>2.0940050044470127</v>
      </c>
      <c r="G260">
        <v>1.3446030601896874</v>
      </c>
      <c r="H260">
        <v>1.5573406505200165</v>
      </c>
      <c r="I260">
        <v>0.63908455203539205</v>
      </c>
    </row>
    <row r="261" spans="1:9" x14ac:dyDescent="0.3">
      <c r="A261" t="s">
        <v>34</v>
      </c>
      <c r="B261" t="s">
        <v>228</v>
      </c>
      <c r="C261">
        <v>22.401952743530273</v>
      </c>
      <c r="E261">
        <v>0.19656922670685972</v>
      </c>
      <c r="F261">
        <v>1.1459699602775657</v>
      </c>
      <c r="G261">
        <v>2.0614728639950104</v>
      </c>
      <c r="H261">
        <v>0.55589863941102036</v>
      </c>
      <c r="I261">
        <v>-0.84710624386304545</v>
      </c>
    </row>
    <row r="262" spans="1:9" x14ac:dyDescent="0.3">
      <c r="A262" t="s">
        <v>33</v>
      </c>
      <c r="B262" t="s">
        <v>228</v>
      </c>
      <c r="C262">
        <v>23.001916885375977</v>
      </c>
      <c r="E262">
        <v>-0.4033949151388434</v>
      </c>
      <c r="F262">
        <v>0.75607700609140405</v>
      </c>
      <c r="G262">
        <v>1.0156402389762325</v>
      </c>
      <c r="H262">
        <v>0.74443388227068596</v>
      </c>
      <c r="I262">
        <v>-0.4257843749665613</v>
      </c>
    </row>
    <row r="263" spans="1:9" x14ac:dyDescent="0.3">
      <c r="A263" t="s">
        <v>32</v>
      </c>
      <c r="B263" t="s">
        <v>228</v>
      </c>
      <c r="C263">
        <v>22.35859489440918</v>
      </c>
      <c r="E263">
        <v>0.23992707582795347</v>
      </c>
      <c r="F263">
        <v>1.1809329670845798</v>
      </c>
      <c r="G263">
        <v>1.1799908062785376</v>
      </c>
      <c r="H263">
        <v>1.0007984475819889</v>
      </c>
      <c r="I263">
        <v>1.151456739169075E-3</v>
      </c>
    </row>
    <row r="264" spans="1:9" x14ac:dyDescent="0.3">
      <c r="A264" t="s">
        <v>31</v>
      </c>
      <c r="B264" t="s">
        <v>228</v>
      </c>
      <c r="C264">
        <v>21.672819137573242</v>
      </c>
      <c r="E264">
        <v>0.92570283266389097</v>
      </c>
      <c r="F264">
        <v>1.8996094425636989</v>
      </c>
      <c r="G264">
        <v>1.0628504941837977</v>
      </c>
      <c r="H264">
        <v>1.7872781289173501</v>
      </c>
      <c r="I264">
        <v>0.83776415815518479</v>
      </c>
    </row>
    <row r="265" spans="1:9" x14ac:dyDescent="0.3">
      <c r="A265" t="s">
        <v>30</v>
      </c>
      <c r="B265" t="s">
        <v>228</v>
      </c>
      <c r="C265">
        <v>23.836318333943684</v>
      </c>
      <c r="E265">
        <v>-1.2377963637065506</v>
      </c>
      <c r="F265">
        <v>0.42401982845883041</v>
      </c>
      <c r="G265">
        <v>0.96166379975935135</v>
      </c>
      <c r="H265">
        <v>0.44092314649354375</v>
      </c>
      <c r="I265">
        <v>-1.1814008809073151</v>
      </c>
    </row>
    <row r="266" spans="1:9" x14ac:dyDescent="0.3">
      <c r="A266" t="s">
        <v>29</v>
      </c>
      <c r="B266" t="s">
        <v>228</v>
      </c>
      <c r="C266">
        <v>23.596325556437176</v>
      </c>
      <c r="E266">
        <v>-0.9978035862000425</v>
      </c>
      <c r="F266">
        <v>0.50076179876495575</v>
      </c>
      <c r="G266">
        <v>0.5610526228992887</v>
      </c>
      <c r="H266">
        <v>0.89253980522758303</v>
      </c>
      <c r="I266">
        <v>-0.1640115834219672</v>
      </c>
    </row>
    <row r="267" spans="1:9" x14ac:dyDescent="0.3">
      <c r="A267" t="s">
        <v>28</v>
      </c>
      <c r="B267" t="s">
        <v>228</v>
      </c>
      <c r="C267">
        <v>22.770640691121418</v>
      </c>
      <c r="E267">
        <v>-0.17211872088428493</v>
      </c>
      <c r="F267">
        <v>0.88753829780920901</v>
      </c>
      <c r="G267">
        <v>0.51011535248942597</v>
      </c>
      <c r="H267">
        <v>1.7398776442973387</v>
      </c>
      <c r="I267">
        <v>0.79898585310147408</v>
      </c>
    </row>
    <row r="268" spans="1:9" x14ac:dyDescent="0.3">
      <c r="A268" t="s">
        <v>27</v>
      </c>
      <c r="B268" t="s">
        <v>228</v>
      </c>
      <c r="C268">
        <v>22.42664082845052</v>
      </c>
      <c r="E268">
        <v>0.17188114178661351</v>
      </c>
      <c r="F268">
        <v>1.1265264144035612</v>
      </c>
      <c r="G268">
        <v>0.63055673486189134</v>
      </c>
      <c r="H268">
        <v>1.7865583731340215</v>
      </c>
      <c r="I268">
        <v>0.83718305260505554</v>
      </c>
    </row>
    <row r="269" spans="1:9" x14ac:dyDescent="0.3">
      <c r="A269" t="s">
        <v>26</v>
      </c>
      <c r="B269" t="s">
        <v>228</v>
      </c>
      <c r="C269">
        <v>21.841995239257813</v>
      </c>
      <c r="E269">
        <v>0.75652673097932066</v>
      </c>
      <c r="F269">
        <v>1.6894184724825589</v>
      </c>
      <c r="G269">
        <v>1.0863641958931838</v>
      </c>
      <c r="H269">
        <v>1.5551124373107288</v>
      </c>
      <c r="I269">
        <v>0.63701889346605611</v>
      </c>
    </row>
    <row r="270" spans="1:9" x14ac:dyDescent="0.3">
      <c r="A270" t="s">
        <v>25</v>
      </c>
      <c r="B270" t="s">
        <v>228</v>
      </c>
      <c r="C270">
        <v>22.241664250691731</v>
      </c>
      <c r="E270">
        <v>0.35685771954540257</v>
      </c>
      <c r="F270">
        <v>1.2806335573606744</v>
      </c>
      <c r="G270">
        <v>0.82507118073919905</v>
      </c>
      <c r="H270">
        <v>1.5521491808904624</v>
      </c>
      <c r="I270">
        <v>0.63426722517178658</v>
      </c>
    </row>
    <row r="271" spans="1:9" x14ac:dyDescent="0.3">
      <c r="A271" t="s">
        <v>24</v>
      </c>
      <c r="B271" t="s">
        <v>228</v>
      </c>
      <c r="C271">
        <v>23.513732274373371</v>
      </c>
      <c r="E271">
        <v>-0.91521030413623805</v>
      </c>
      <c r="F271">
        <v>0.53026656718083731</v>
      </c>
      <c r="G271">
        <v>0.8521350279163129</v>
      </c>
      <c r="H271">
        <v>0.62227997888723585</v>
      </c>
      <c r="I271">
        <v>-0.68436426489982694</v>
      </c>
    </row>
    <row r="272" spans="1:9" x14ac:dyDescent="0.3">
      <c r="A272" t="s">
        <v>23</v>
      </c>
      <c r="B272" t="s">
        <v>228</v>
      </c>
      <c r="C272">
        <v>24.106471379597981</v>
      </c>
      <c r="E272">
        <v>-1.5079494093608474</v>
      </c>
      <c r="F272">
        <v>0.35161062960727052</v>
      </c>
      <c r="G272">
        <v>0.76099589465637629</v>
      </c>
      <c r="H272">
        <v>0.4620401135883111</v>
      </c>
      <c r="I272">
        <v>-1.1139099853181236</v>
      </c>
    </row>
    <row r="273" spans="1:9" x14ac:dyDescent="0.3">
      <c r="A273" t="s">
        <v>22</v>
      </c>
      <c r="B273" t="s">
        <v>228</v>
      </c>
      <c r="C273">
        <v>23.700215021769207</v>
      </c>
      <c r="E273">
        <v>-1.1016930515320738</v>
      </c>
      <c r="F273">
        <v>0.46596934396096662</v>
      </c>
      <c r="G273">
        <v>0.34403341699630074</v>
      </c>
      <c r="H273">
        <v>1.3544304737291755</v>
      </c>
      <c r="I273">
        <v>0.43768633833096215</v>
      </c>
    </row>
    <row r="274" spans="1:9" x14ac:dyDescent="0.3">
      <c r="A274" t="s">
        <v>21</v>
      </c>
      <c r="B274" t="s">
        <v>228</v>
      </c>
      <c r="C274">
        <v>22.734162012736004</v>
      </c>
      <c r="E274">
        <v>-0.13564004249887063</v>
      </c>
      <c r="F274">
        <v>0.91026591030546977</v>
      </c>
      <c r="G274">
        <v>0.38797838698837089</v>
      </c>
      <c r="H274">
        <v>2.3461768511676238</v>
      </c>
      <c r="I274">
        <v>1.2303117655770563</v>
      </c>
    </row>
    <row r="275" spans="1:9" x14ac:dyDescent="0.3">
      <c r="A275" t="s">
        <v>20</v>
      </c>
      <c r="B275" t="s">
        <v>228</v>
      </c>
      <c r="C275">
        <v>22.561023076375324</v>
      </c>
      <c r="E275">
        <v>3.7498893861808824E-2</v>
      </c>
      <c r="F275">
        <v>1.0263329969836088</v>
      </c>
      <c r="G275">
        <v>0.25834735028643302</v>
      </c>
      <c r="H275">
        <v>3.9726863691293919</v>
      </c>
      <c r="I275">
        <v>1.9901149017668374</v>
      </c>
    </row>
    <row r="276" spans="1:9" x14ac:dyDescent="0.3">
      <c r="A276" t="s">
        <v>19</v>
      </c>
      <c r="B276" t="s">
        <v>228</v>
      </c>
      <c r="C276">
        <v>22.561023076375324</v>
      </c>
      <c r="E276">
        <v>3.7498893861808824E-2</v>
      </c>
      <c r="F276">
        <v>1.0263329969836088</v>
      </c>
      <c r="G276">
        <v>0.71073503003472827</v>
      </c>
      <c r="H276">
        <v>1.44404448016789</v>
      </c>
      <c r="I276">
        <v>0.53011518151130588</v>
      </c>
    </row>
    <row r="277" spans="1:9" x14ac:dyDescent="0.3">
      <c r="A277" t="s">
        <v>18</v>
      </c>
      <c r="B277" t="s">
        <v>228</v>
      </c>
      <c r="C277">
        <v>23.252374649047852</v>
      </c>
      <c r="E277">
        <v>-0.6538526788107184</v>
      </c>
      <c r="F277">
        <v>0.63558074383652696</v>
      </c>
      <c r="G277">
        <v>0.278741914273757</v>
      </c>
      <c r="H277">
        <v>2.2801764330724681</v>
      </c>
      <c r="I277">
        <v>1.1891454600350677</v>
      </c>
    </row>
    <row r="278" spans="1:9" x14ac:dyDescent="0.3">
      <c r="A278" t="s">
        <v>17</v>
      </c>
      <c r="B278" t="s">
        <v>228</v>
      </c>
      <c r="C278">
        <v>21.120269775390625</v>
      </c>
      <c r="E278">
        <v>1.4782521948465082</v>
      </c>
      <c r="F278">
        <v>2.7861099534895071</v>
      </c>
      <c r="G278">
        <v>2.1330693064701349</v>
      </c>
      <c r="H278">
        <v>1.3061506932937132</v>
      </c>
      <c r="I278">
        <v>0.38532135318285266</v>
      </c>
    </row>
    <row r="279" spans="1:9" x14ac:dyDescent="0.3">
      <c r="A279" t="s">
        <v>16</v>
      </c>
      <c r="B279" t="s">
        <v>228</v>
      </c>
      <c r="C279">
        <v>23.144989013671875</v>
      </c>
      <c r="E279">
        <v>-0.54646704343474184</v>
      </c>
      <c r="F279">
        <v>0.68469479796317112</v>
      </c>
      <c r="G279">
        <v>0.38009706316468139</v>
      </c>
      <c r="H279">
        <v>1.8013682933049111</v>
      </c>
      <c r="I279">
        <v>0.84909317325121203</v>
      </c>
    </row>
    <row r="280" spans="1:9" x14ac:dyDescent="0.3">
      <c r="A280" t="s">
        <v>15</v>
      </c>
      <c r="B280" t="s">
        <v>228</v>
      </c>
      <c r="C280">
        <v>23.421646118164063</v>
      </c>
      <c r="E280">
        <v>-0.82312414792692934</v>
      </c>
      <c r="F280">
        <v>0.5652166430029435</v>
      </c>
      <c r="G280">
        <v>0.4976591636412972</v>
      </c>
      <c r="H280">
        <v>1.1357504981267468</v>
      </c>
      <c r="I280">
        <v>0.18364593814379027</v>
      </c>
    </row>
    <row r="281" spans="1:9" x14ac:dyDescent="0.3">
      <c r="A281" t="s">
        <v>14</v>
      </c>
      <c r="B281" t="s">
        <v>228</v>
      </c>
      <c r="C281">
        <v>40</v>
      </c>
      <c r="E281">
        <v>-17.401478029762867</v>
      </c>
      <c r="F281">
        <v>5.7760792615177672E-6</v>
      </c>
      <c r="G281">
        <v>0.61004289083651231</v>
      </c>
      <c r="H281">
        <v>9.4683166516331402E-6</v>
      </c>
      <c r="I281">
        <v>-16.688460613980233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AE63"/>
  <sheetViews>
    <sheetView workbookViewId="0">
      <selection activeCell="B3" sqref="B3"/>
    </sheetView>
  </sheetViews>
  <sheetFormatPr defaultRowHeight="14.4" x14ac:dyDescent="0.3"/>
  <cols>
    <col min="13" max="13" width="16" bestFit="1" customWidth="1"/>
  </cols>
  <sheetData>
    <row r="3" spans="2:31" x14ac:dyDescent="0.3">
      <c r="B3" t="s">
        <v>198</v>
      </c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2:31" ht="15" thickBot="1" x14ac:dyDescent="0.35">
      <c r="B4" s="75"/>
      <c r="C4" s="58"/>
      <c r="D4" s="58"/>
      <c r="E4" s="58"/>
      <c r="F4" s="58"/>
      <c r="G4" s="58"/>
      <c r="H4" s="58"/>
      <c r="I4" s="58"/>
      <c r="J4" s="58"/>
      <c r="K4" s="76"/>
      <c r="L4" s="58"/>
      <c r="M4" s="76"/>
      <c r="N4" s="41"/>
      <c r="O4" s="41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76"/>
      <c r="AB4" s="76"/>
      <c r="AC4" s="76"/>
      <c r="AD4" s="58"/>
      <c r="AE4" s="76"/>
    </row>
    <row r="5" spans="2:31" ht="15" thickBot="1" x14ac:dyDescent="0.35">
      <c r="B5" s="83" t="s">
        <v>162</v>
      </c>
      <c r="C5" s="44" t="s">
        <v>4</v>
      </c>
      <c r="D5" s="14" t="s">
        <v>182</v>
      </c>
      <c r="E5" s="13" t="s">
        <v>183</v>
      </c>
      <c r="F5" s="14" t="s">
        <v>180</v>
      </c>
      <c r="G5" s="13" t="s">
        <v>181</v>
      </c>
      <c r="H5" s="14" t="s">
        <v>5</v>
      </c>
      <c r="I5" s="13" t="s">
        <v>188</v>
      </c>
      <c r="J5" s="13" t="s">
        <v>189</v>
      </c>
      <c r="K5" s="13" t="s">
        <v>6</v>
      </c>
      <c r="L5" s="13" t="s">
        <v>193</v>
      </c>
      <c r="M5" s="50" t="s">
        <v>192</v>
      </c>
      <c r="N5" s="80" t="s">
        <v>190</v>
      </c>
      <c r="O5" s="81" t="s">
        <v>191</v>
      </c>
      <c r="P5" s="82" t="s">
        <v>168</v>
      </c>
      <c r="Q5" s="43" t="s">
        <v>169</v>
      </c>
      <c r="R5" s="77"/>
      <c r="S5" s="78"/>
      <c r="T5" s="77"/>
      <c r="U5" s="78"/>
      <c r="V5" s="78"/>
      <c r="W5" s="78"/>
      <c r="X5" s="78"/>
      <c r="Y5" s="78"/>
      <c r="Z5" s="78"/>
      <c r="AA5" s="79"/>
      <c r="AB5" s="79"/>
      <c r="AC5" s="79"/>
      <c r="AD5" s="78"/>
      <c r="AE5" s="79"/>
    </row>
    <row r="6" spans="2:31" x14ac:dyDescent="0.3">
      <c r="B6" s="129" t="s">
        <v>7</v>
      </c>
      <c r="C6" s="120" t="s">
        <v>173</v>
      </c>
      <c r="D6" s="48">
        <v>12.492465972900391</v>
      </c>
      <c r="E6" s="123">
        <f>AVERAGE(D6:D8)</f>
        <v>12.440192540486654</v>
      </c>
      <c r="F6" s="48">
        <v>20.626237869262695</v>
      </c>
      <c r="G6" s="123">
        <f>AVERAGE(F6:F8)</f>
        <v>20.553389231363933</v>
      </c>
      <c r="H6" s="123">
        <f>G6-E6</f>
        <v>8.1131966908772792</v>
      </c>
      <c r="I6" s="123">
        <f>AVERAGE(H6,H12,H18)</f>
        <v>8.4171430799696179</v>
      </c>
      <c r="J6" s="123">
        <f>STDEV(H6,H12,H18)</f>
        <v>0.28222907016088566</v>
      </c>
      <c r="K6" s="123">
        <f>I6-I6</f>
        <v>0</v>
      </c>
      <c r="L6" s="123">
        <f>J6</f>
        <v>0.28222907016088566</v>
      </c>
      <c r="M6" s="127">
        <f>POWER(2,-K6)</f>
        <v>1</v>
      </c>
      <c r="N6" s="128">
        <f>POWER(2,-(K6+L6))</f>
        <v>0.8223194910033178</v>
      </c>
      <c r="O6" s="128">
        <f>POWER(2,-(K6-L6))</f>
        <v>1.2160723550160448</v>
      </c>
      <c r="P6" s="124">
        <f>M6-N6</f>
        <v>0.1776805089966822</v>
      </c>
      <c r="Q6" s="125">
        <f>O6-M6</f>
        <v>0.21607235501604483</v>
      </c>
      <c r="R6" s="77"/>
      <c r="S6" s="78"/>
      <c r="T6" s="77"/>
      <c r="U6" s="78"/>
      <c r="V6" s="78"/>
      <c r="W6" s="78"/>
      <c r="X6" s="78"/>
      <c r="Y6" s="78"/>
      <c r="Z6" s="78"/>
      <c r="AA6" s="79"/>
      <c r="AB6" s="79"/>
      <c r="AC6" s="79"/>
      <c r="AD6" s="78"/>
      <c r="AE6" s="79"/>
    </row>
    <row r="7" spans="2:31" x14ac:dyDescent="0.3">
      <c r="B7" s="130"/>
      <c r="C7" s="121"/>
      <c r="D7" s="46">
        <v>12.386086463928223</v>
      </c>
      <c r="E7" s="106"/>
      <c r="F7" s="46">
        <v>20.564105987548828</v>
      </c>
      <c r="G7" s="106"/>
      <c r="H7" s="106"/>
      <c r="I7" s="106"/>
      <c r="J7" s="106"/>
      <c r="K7" s="106"/>
      <c r="L7" s="106"/>
      <c r="M7" s="103"/>
      <c r="N7" s="97"/>
      <c r="O7" s="97"/>
      <c r="P7" s="100"/>
      <c r="Q7" s="94"/>
      <c r="R7" s="77"/>
      <c r="S7" s="78"/>
      <c r="T7" s="77"/>
      <c r="U7" s="78"/>
      <c r="V7" s="78"/>
      <c r="W7" s="78"/>
      <c r="X7" s="78"/>
      <c r="Y7" s="78"/>
      <c r="Z7" s="78"/>
      <c r="AA7" s="79"/>
      <c r="AB7" s="79"/>
      <c r="AC7" s="79"/>
      <c r="AD7" s="78"/>
      <c r="AE7" s="79"/>
    </row>
    <row r="8" spans="2:31" x14ac:dyDescent="0.3">
      <c r="B8" s="130"/>
      <c r="C8" s="122"/>
      <c r="D8" s="46">
        <v>12.442025184631348</v>
      </c>
      <c r="E8" s="107"/>
      <c r="F8" s="46">
        <v>20.469823837280273</v>
      </c>
      <c r="G8" s="107"/>
      <c r="H8" s="107"/>
      <c r="I8" s="107"/>
      <c r="J8" s="107"/>
      <c r="K8" s="107"/>
      <c r="L8" s="107"/>
      <c r="M8" s="104"/>
      <c r="N8" s="98"/>
      <c r="O8" s="98"/>
      <c r="P8" s="101"/>
      <c r="Q8" s="95"/>
      <c r="R8" s="77"/>
      <c r="S8" s="78"/>
      <c r="T8" s="77"/>
      <c r="U8" s="78"/>
      <c r="V8" s="78"/>
      <c r="W8" s="78"/>
      <c r="X8" s="78"/>
      <c r="Y8" s="78"/>
      <c r="Z8" s="78"/>
      <c r="AA8" s="79"/>
      <c r="AB8" s="79"/>
      <c r="AC8" s="79"/>
      <c r="AD8" s="78"/>
      <c r="AE8" s="79"/>
    </row>
    <row r="9" spans="2:31" x14ac:dyDescent="0.3">
      <c r="B9" s="130"/>
      <c r="C9" s="126" t="s">
        <v>172</v>
      </c>
      <c r="D9" s="49">
        <v>11.956416130065918</v>
      </c>
      <c r="E9" s="105">
        <f>AVERAGE(D9:D11)</f>
        <v>12.12426503499349</v>
      </c>
      <c r="F9" s="49">
        <v>22.173681259155273</v>
      </c>
      <c r="G9" s="105">
        <f>AVERAGE(F9:F11)</f>
        <v>22.052628835042317</v>
      </c>
      <c r="H9" s="105">
        <f>G9-E9</f>
        <v>9.9283638000488263</v>
      </c>
      <c r="I9" s="105">
        <f>AVERAGE(H9,H15,H21)</f>
        <v>10.292825169033476</v>
      </c>
      <c r="J9" s="105">
        <f>STDEV(H9,H15,H21)</f>
        <v>0.32139889704107366</v>
      </c>
      <c r="K9" s="105">
        <f>I9-I6</f>
        <v>1.8756820890638579</v>
      </c>
      <c r="L9" s="105">
        <f>J9</f>
        <v>0.32139889704107366</v>
      </c>
      <c r="M9" s="102">
        <f>POWER(2,-K9)</f>
        <v>0.2724980688585944</v>
      </c>
      <c r="N9" s="96">
        <f>POWER(2,-(K9+L9))</f>
        <v>0.21807843420287032</v>
      </c>
      <c r="O9" s="96">
        <f>POWER(2,-(K9-L9))</f>
        <v>0.34049766453562463</v>
      </c>
      <c r="P9" s="99">
        <f>M9-N9</f>
        <v>5.4419634655724081E-2</v>
      </c>
      <c r="Q9" s="93">
        <f>O9-M9</f>
        <v>6.7999595677030233E-2</v>
      </c>
      <c r="R9" s="77"/>
      <c r="S9" s="78"/>
      <c r="T9" s="77"/>
      <c r="U9" s="78"/>
      <c r="V9" s="78"/>
      <c r="W9" s="78"/>
      <c r="X9" s="78"/>
      <c r="Y9" s="78"/>
      <c r="Z9" s="78"/>
      <c r="AA9" s="79"/>
      <c r="AB9" s="79"/>
      <c r="AC9" s="79"/>
      <c r="AD9" s="78"/>
      <c r="AE9" s="79"/>
    </row>
    <row r="10" spans="2:31" x14ac:dyDescent="0.3">
      <c r="B10" s="130"/>
      <c r="C10" s="121"/>
      <c r="D10" s="46">
        <v>12.566584587097168</v>
      </c>
      <c r="E10" s="106"/>
      <c r="F10" s="46">
        <v>22.135780334472656</v>
      </c>
      <c r="G10" s="106"/>
      <c r="H10" s="106"/>
      <c r="I10" s="106"/>
      <c r="J10" s="106"/>
      <c r="K10" s="106"/>
      <c r="L10" s="106"/>
      <c r="M10" s="103"/>
      <c r="N10" s="97"/>
      <c r="O10" s="97"/>
      <c r="P10" s="100"/>
      <c r="Q10" s="94"/>
      <c r="R10" s="77"/>
      <c r="S10" s="78"/>
      <c r="T10" s="77"/>
      <c r="U10" s="78"/>
      <c r="V10" s="78"/>
      <c r="W10" s="78"/>
      <c r="X10" s="78"/>
      <c r="Y10" s="78"/>
      <c r="Z10" s="78"/>
      <c r="AA10" s="79"/>
      <c r="AB10" s="79"/>
      <c r="AC10" s="79"/>
      <c r="AD10" s="78"/>
      <c r="AE10" s="79"/>
    </row>
    <row r="11" spans="2:31" ht="15" thickBot="1" x14ac:dyDescent="0.35">
      <c r="B11" s="131"/>
      <c r="C11" s="137"/>
      <c r="D11" s="47">
        <v>11.849794387817383</v>
      </c>
      <c r="E11" s="108"/>
      <c r="F11" s="47">
        <v>21.848424911499023</v>
      </c>
      <c r="G11" s="108"/>
      <c r="H11" s="108"/>
      <c r="I11" s="108"/>
      <c r="J11" s="108"/>
      <c r="K11" s="108"/>
      <c r="L11" s="108"/>
      <c r="M11" s="138"/>
      <c r="N11" s="179"/>
      <c r="O11" s="179"/>
      <c r="P11" s="180"/>
      <c r="Q11" s="139"/>
      <c r="R11" s="77"/>
      <c r="S11" s="78"/>
      <c r="T11" s="77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</row>
    <row r="12" spans="2:31" x14ac:dyDescent="0.3">
      <c r="B12" s="129" t="s">
        <v>8</v>
      </c>
      <c r="C12" s="120" t="s">
        <v>173</v>
      </c>
      <c r="D12" s="48">
        <v>13.158766746520996</v>
      </c>
      <c r="E12" s="123">
        <f>AVERAGE(D12:D14)</f>
        <v>13.396884918212891</v>
      </c>
      <c r="F12" s="48">
        <v>21.895839691162109</v>
      </c>
      <c r="G12" s="123">
        <f>AVERAGE(F12:F14)</f>
        <v>22.067813237508137</v>
      </c>
      <c r="H12" s="113">
        <f>G12-E12</f>
        <v>8.6709283192952462</v>
      </c>
      <c r="I12" s="113"/>
      <c r="J12" s="114"/>
      <c r="K12" s="114"/>
      <c r="L12" s="114"/>
      <c r="M12" s="114"/>
      <c r="N12" s="114"/>
      <c r="O12" s="114"/>
      <c r="P12" s="114"/>
      <c r="Q12" s="115"/>
      <c r="R12" s="77"/>
      <c r="S12" s="78"/>
      <c r="T12" s="77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</row>
    <row r="13" spans="2:31" x14ac:dyDescent="0.3">
      <c r="B13" s="130"/>
      <c r="C13" s="121"/>
      <c r="D13" s="46">
        <v>13.687361717224121</v>
      </c>
      <c r="E13" s="106"/>
      <c r="F13" s="46">
        <v>22.292818069458008</v>
      </c>
      <c r="G13" s="106"/>
      <c r="H13" s="109"/>
      <c r="I13" s="109"/>
      <c r="J13" s="116"/>
      <c r="K13" s="116"/>
      <c r="L13" s="116"/>
      <c r="M13" s="116"/>
      <c r="N13" s="116"/>
      <c r="O13" s="116"/>
      <c r="P13" s="116"/>
      <c r="Q13" s="117"/>
      <c r="R13" s="77"/>
      <c r="S13" s="78"/>
      <c r="T13" s="77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</row>
    <row r="14" spans="2:31" x14ac:dyDescent="0.3">
      <c r="B14" s="130"/>
      <c r="C14" s="122"/>
      <c r="D14" s="46">
        <v>13.344526290893555</v>
      </c>
      <c r="E14" s="107"/>
      <c r="F14" s="46">
        <v>22.014781951904297</v>
      </c>
      <c r="G14" s="107"/>
      <c r="H14" s="112"/>
      <c r="I14" s="109"/>
      <c r="J14" s="116"/>
      <c r="K14" s="116"/>
      <c r="L14" s="116"/>
      <c r="M14" s="116"/>
      <c r="N14" s="116"/>
      <c r="O14" s="116"/>
      <c r="P14" s="116"/>
      <c r="Q14" s="117"/>
      <c r="R14" s="77"/>
      <c r="S14" s="78"/>
      <c r="T14" s="77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</row>
    <row r="15" spans="2:31" x14ac:dyDescent="0.3">
      <c r="B15" s="130"/>
      <c r="C15" s="126" t="s">
        <v>172</v>
      </c>
      <c r="D15" s="49">
        <v>12.819892883300781</v>
      </c>
      <c r="E15" s="105">
        <f>AVERAGE(D15:D17)</f>
        <v>12.865744272867838</v>
      </c>
      <c r="F15" s="49">
        <v>23.145797729492188</v>
      </c>
      <c r="G15" s="105">
        <f>AVERAGE(F15:F17)</f>
        <v>23.280193328857422</v>
      </c>
      <c r="H15" s="111">
        <f>G15-E15</f>
        <v>10.414449055989584</v>
      </c>
      <c r="I15" s="109"/>
      <c r="J15" s="116"/>
      <c r="K15" s="116"/>
      <c r="L15" s="116"/>
      <c r="M15" s="116"/>
      <c r="N15" s="116"/>
      <c r="O15" s="116"/>
      <c r="P15" s="116"/>
      <c r="Q15" s="117"/>
      <c r="R15" s="77"/>
      <c r="S15" s="78"/>
      <c r="T15" s="77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</row>
    <row r="16" spans="2:31" x14ac:dyDescent="0.3">
      <c r="B16" s="130"/>
      <c r="C16" s="121"/>
      <c r="D16" s="46">
        <v>13.69212818145752</v>
      </c>
      <c r="E16" s="106"/>
      <c r="F16" s="46">
        <v>23.240009307861328</v>
      </c>
      <c r="G16" s="106"/>
      <c r="H16" s="109"/>
      <c r="I16" s="109"/>
      <c r="J16" s="116"/>
      <c r="K16" s="116"/>
      <c r="L16" s="116"/>
      <c r="M16" s="116"/>
      <c r="N16" s="116"/>
      <c r="O16" s="116"/>
      <c r="P16" s="116"/>
      <c r="Q16" s="117"/>
      <c r="R16" s="77"/>
      <c r="S16" s="78"/>
      <c r="T16" s="77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</row>
    <row r="17" spans="2:23" ht="15" thickBot="1" x14ac:dyDescent="0.35">
      <c r="B17" s="131"/>
      <c r="C17" s="137"/>
      <c r="D17" s="47">
        <v>12.085211753845215</v>
      </c>
      <c r="E17" s="108"/>
      <c r="F17" s="47">
        <v>23.45477294921875</v>
      </c>
      <c r="G17" s="108"/>
      <c r="H17" s="110"/>
      <c r="I17" s="109"/>
      <c r="J17" s="116"/>
      <c r="K17" s="116"/>
      <c r="L17" s="116"/>
      <c r="M17" s="116"/>
      <c r="N17" s="116"/>
      <c r="O17" s="116"/>
      <c r="P17" s="116"/>
      <c r="Q17" s="117"/>
      <c r="R17" s="77"/>
      <c r="S17" s="78"/>
      <c r="T17" s="77"/>
    </row>
    <row r="18" spans="2:23" x14ac:dyDescent="0.3">
      <c r="B18" s="129" t="s">
        <v>9</v>
      </c>
      <c r="C18" s="120" t="s">
        <v>171</v>
      </c>
      <c r="D18" s="46">
        <v>11.68765926361084</v>
      </c>
      <c r="E18" s="123">
        <f>AVERAGE(D18:D20)</f>
        <v>12.503275553385416</v>
      </c>
      <c r="F18" s="46">
        <v>21.162666320800781</v>
      </c>
      <c r="G18" s="123">
        <f>AVERAGE(F18:F20)</f>
        <v>20.970579783121746</v>
      </c>
      <c r="H18" s="113">
        <f>G18-E18</f>
        <v>8.4673042297363299</v>
      </c>
      <c r="I18" s="109"/>
      <c r="J18" s="116"/>
      <c r="K18" s="116"/>
      <c r="L18" s="116"/>
      <c r="M18" s="116"/>
      <c r="N18" s="116"/>
      <c r="O18" s="116"/>
      <c r="P18" s="116"/>
      <c r="Q18" s="117"/>
      <c r="R18" s="77"/>
      <c r="S18" s="78"/>
      <c r="T18" s="77"/>
    </row>
    <row r="19" spans="2:23" x14ac:dyDescent="0.3">
      <c r="B19" s="130"/>
      <c r="C19" s="121"/>
      <c r="D19" s="46">
        <v>12.478914260864258</v>
      </c>
      <c r="E19" s="106"/>
      <c r="F19" s="46">
        <v>20.77191162109375</v>
      </c>
      <c r="G19" s="106"/>
      <c r="H19" s="109"/>
      <c r="I19" s="109"/>
      <c r="J19" s="116"/>
      <c r="K19" s="116"/>
      <c r="L19" s="116"/>
      <c r="M19" s="116"/>
      <c r="N19" s="116"/>
      <c r="O19" s="116"/>
      <c r="P19" s="116"/>
      <c r="Q19" s="117"/>
      <c r="R19" s="77"/>
      <c r="S19" s="78"/>
      <c r="T19" s="77"/>
    </row>
    <row r="20" spans="2:23" x14ac:dyDescent="0.3">
      <c r="B20" s="130"/>
      <c r="C20" s="122"/>
      <c r="D20" s="46">
        <v>13.343253135681152</v>
      </c>
      <c r="E20" s="107"/>
      <c r="F20" s="46">
        <v>20.977161407470703</v>
      </c>
      <c r="G20" s="107"/>
      <c r="H20" s="112"/>
      <c r="I20" s="109"/>
      <c r="J20" s="116"/>
      <c r="K20" s="116"/>
      <c r="L20" s="116"/>
      <c r="M20" s="116"/>
      <c r="N20" s="116"/>
      <c r="O20" s="116"/>
      <c r="P20" s="116"/>
      <c r="Q20" s="117"/>
      <c r="R20" s="77"/>
      <c r="S20" s="78"/>
      <c r="T20" s="77"/>
    </row>
    <row r="21" spans="2:23" x14ac:dyDescent="0.3">
      <c r="B21" s="130"/>
      <c r="C21" s="126" t="s">
        <v>173</v>
      </c>
      <c r="D21" s="49">
        <v>10.599689483642578</v>
      </c>
      <c r="E21" s="105">
        <f>AVERAGE(D21:D23)</f>
        <v>11.267566363016764</v>
      </c>
      <c r="F21" s="49">
        <v>21.875757217407227</v>
      </c>
      <c r="G21" s="105">
        <f>AVERAGE(F21:F23)</f>
        <v>21.803229014078777</v>
      </c>
      <c r="H21" s="111">
        <f>G21-E21</f>
        <v>10.535662651062013</v>
      </c>
      <c r="I21" s="109"/>
      <c r="J21" s="116"/>
      <c r="K21" s="116"/>
      <c r="L21" s="116"/>
      <c r="M21" s="116"/>
      <c r="N21" s="116"/>
      <c r="O21" s="116"/>
      <c r="P21" s="116"/>
      <c r="Q21" s="117"/>
      <c r="R21" s="77"/>
      <c r="S21" s="78"/>
      <c r="T21" s="77"/>
    </row>
    <row r="22" spans="2:23" x14ac:dyDescent="0.3">
      <c r="B22" s="130"/>
      <c r="C22" s="121"/>
      <c r="D22" s="46">
        <v>11.426694869995117</v>
      </c>
      <c r="E22" s="106"/>
      <c r="F22" s="46">
        <v>21.884555816650391</v>
      </c>
      <c r="G22" s="106"/>
      <c r="H22" s="109"/>
      <c r="I22" s="109"/>
      <c r="J22" s="116"/>
      <c r="K22" s="116"/>
      <c r="L22" s="116"/>
      <c r="M22" s="116"/>
      <c r="N22" s="116"/>
      <c r="O22" s="116"/>
      <c r="P22" s="116"/>
      <c r="Q22" s="117"/>
      <c r="R22" s="77"/>
      <c r="S22" s="78"/>
      <c r="T22" s="77"/>
    </row>
    <row r="23" spans="2:23" ht="15" thickBot="1" x14ac:dyDescent="0.35">
      <c r="B23" s="131"/>
      <c r="C23" s="137"/>
      <c r="D23" s="47">
        <v>11.776314735412598</v>
      </c>
      <c r="E23" s="108"/>
      <c r="F23" s="47">
        <v>21.649374008178711</v>
      </c>
      <c r="G23" s="108"/>
      <c r="H23" s="110"/>
      <c r="I23" s="110"/>
      <c r="J23" s="118"/>
      <c r="K23" s="118"/>
      <c r="L23" s="118"/>
      <c r="M23" s="118"/>
      <c r="N23" s="118"/>
      <c r="O23" s="118"/>
      <c r="P23" s="118"/>
      <c r="Q23" s="119"/>
      <c r="R23" s="45"/>
      <c r="S23" s="45"/>
      <c r="T23" s="45"/>
    </row>
    <row r="24" spans="2:23" ht="15" thickBot="1" x14ac:dyDescent="0.35"/>
    <row r="25" spans="2:23" ht="15" thickBot="1" x14ac:dyDescent="0.35">
      <c r="B25" s="83" t="s">
        <v>179</v>
      </c>
      <c r="C25" s="44" t="s">
        <v>4</v>
      </c>
      <c r="D25" s="14" t="s">
        <v>182</v>
      </c>
      <c r="E25" s="13" t="s">
        <v>183</v>
      </c>
      <c r="F25" s="14" t="s">
        <v>177</v>
      </c>
      <c r="G25" s="13" t="s">
        <v>178</v>
      </c>
      <c r="H25" s="14" t="s">
        <v>5</v>
      </c>
      <c r="I25" s="13" t="s">
        <v>188</v>
      </c>
      <c r="J25" s="13" t="s">
        <v>189</v>
      </c>
      <c r="K25" s="13" t="s">
        <v>6</v>
      </c>
      <c r="L25" s="13" t="s">
        <v>193</v>
      </c>
      <c r="M25" s="50" t="s">
        <v>192</v>
      </c>
      <c r="N25" s="80" t="s">
        <v>190</v>
      </c>
      <c r="O25" s="81" t="s">
        <v>191</v>
      </c>
      <c r="P25" s="82" t="s">
        <v>168</v>
      </c>
      <c r="Q25" s="43" t="s">
        <v>169</v>
      </c>
      <c r="U25" s="45"/>
      <c r="V25" s="45"/>
      <c r="W25" s="45"/>
    </row>
    <row r="26" spans="2:23" x14ac:dyDescent="0.3">
      <c r="B26" s="129" t="s">
        <v>7</v>
      </c>
      <c r="C26" s="120" t="s">
        <v>173</v>
      </c>
      <c r="D26" s="48">
        <v>12.492465972900391</v>
      </c>
      <c r="E26" s="123">
        <f>AVERAGE(D26:D28)</f>
        <v>12.440192540486654</v>
      </c>
      <c r="F26" s="51">
        <v>19.473245620727539</v>
      </c>
      <c r="G26" s="123">
        <f>AVERAGE(F26:F28)</f>
        <v>19.263713836669922</v>
      </c>
      <c r="H26" s="123">
        <f>G26-E26</f>
        <v>6.8235212961832676</v>
      </c>
      <c r="I26" s="123">
        <f>AVERAGE(H26,H32,H38)</f>
        <v>6.4531529744466143</v>
      </c>
      <c r="J26" s="123">
        <f>STDEV(H26,H32,H38)</f>
        <v>0.32074873408926141</v>
      </c>
      <c r="K26" s="123">
        <f>I26-I26</f>
        <v>0</v>
      </c>
      <c r="L26" s="123">
        <f>J26</f>
        <v>0.32074873408926141</v>
      </c>
      <c r="M26" s="127">
        <f>POWER(2,-K26)</f>
        <v>1</v>
      </c>
      <c r="N26" s="128">
        <f>POWER(2,-(K26+L26))</f>
        <v>0.80065424386578632</v>
      </c>
      <c r="O26" s="128">
        <f>POWER(2,-(K26-L26))</f>
        <v>1.2489785792825074</v>
      </c>
      <c r="P26" s="124">
        <f>M26-N26</f>
        <v>0.19934575613421368</v>
      </c>
      <c r="Q26" s="125">
        <f>O26-M26</f>
        <v>0.24897857928250744</v>
      </c>
    </row>
    <row r="27" spans="2:23" x14ac:dyDescent="0.3">
      <c r="B27" s="130"/>
      <c r="C27" s="121"/>
      <c r="D27" s="46">
        <v>12.386086463928223</v>
      </c>
      <c r="E27" s="106"/>
      <c r="F27" s="51">
        <v>18.980684280395508</v>
      </c>
      <c r="G27" s="106"/>
      <c r="H27" s="106"/>
      <c r="I27" s="106"/>
      <c r="J27" s="106"/>
      <c r="K27" s="106"/>
      <c r="L27" s="106"/>
      <c r="M27" s="103"/>
      <c r="N27" s="97"/>
      <c r="O27" s="97"/>
      <c r="P27" s="100"/>
      <c r="Q27" s="94"/>
    </row>
    <row r="28" spans="2:23" x14ac:dyDescent="0.3">
      <c r="B28" s="130"/>
      <c r="C28" s="122"/>
      <c r="D28" s="46">
        <v>12.442025184631348</v>
      </c>
      <c r="E28" s="107"/>
      <c r="F28" s="54">
        <v>19.337211608886719</v>
      </c>
      <c r="G28" s="107"/>
      <c r="H28" s="107"/>
      <c r="I28" s="107"/>
      <c r="J28" s="107"/>
      <c r="K28" s="107"/>
      <c r="L28" s="107"/>
      <c r="M28" s="104"/>
      <c r="N28" s="98"/>
      <c r="O28" s="98"/>
      <c r="P28" s="101"/>
      <c r="Q28" s="95"/>
    </row>
    <row r="29" spans="2:23" x14ac:dyDescent="0.3">
      <c r="B29" s="130"/>
      <c r="C29" s="126" t="s">
        <v>172</v>
      </c>
      <c r="D29" s="49">
        <v>11.956416130065918</v>
      </c>
      <c r="E29" s="105">
        <f>AVERAGE(D29:D31)</f>
        <v>12.12426503499349</v>
      </c>
      <c r="F29" s="51">
        <v>20.015811920166016</v>
      </c>
      <c r="G29" s="105">
        <f>AVERAGE(F29:F31)</f>
        <v>19.845046997070313</v>
      </c>
      <c r="H29" s="105">
        <f>G29-E29</f>
        <v>7.7207819620768223</v>
      </c>
      <c r="I29" s="105">
        <f>AVERAGE(H29,H35,H41)</f>
        <v>7.2478827370537671</v>
      </c>
      <c r="J29" s="105">
        <f>STDEV(H29,H35,H41)</f>
        <v>0.45136062421824591</v>
      </c>
      <c r="K29" s="105">
        <f>I29-I26</f>
        <v>0.79472976260715278</v>
      </c>
      <c r="L29" s="105">
        <f>J29</f>
        <v>0.45136062421824591</v>
      </c>
      <c r="M29" s="102">
        <f>POWER(2,-K29)</f>
        <v>0.57645114082159143</v>
      </c>
      <c r="N29" s="96">
        <f>POWER(2,-(K29+L29))</f>
        <v>0.42158914115901586</v>
      </c>
      <c r="O29" s="96">
        <f>POWER(2,-(K29-L29))</f>
        <v>0.78819847409015231</v>
      </c>
      <c r="P29" s="99">
        <f>M29-N29</f>
        <v>0.15486199966257558</v>
      </c>
      <c r="Q29" s="93">
        <f>O29-M29</f>
        <v>0.21174733326856088</v>
      </c>
    </row>
    <row r="30" spans="2:23" x14ac:dyDescent="0.3">
      <c r="B30" s="130"/>
      <c r="C30" s="121"/>
      <c r="D30" s="46">
        <v>12.566584587097168</v>
      </c>
      <c r="E30" s="106"/>
      <c r="F30" s="51">
        <v>19.541419982910156</v>
      </c>
      <c r="G30" s="106"/>
      <c r="H30" s="106"/>
      <c r="I30" s="106"/>
      <c r="J30" s="106"/>
      <c r="K30" s="106"/>
      <c r="L30" s="106"/>
      <c r="M30" s="103"/>
      <c r="N30" s="97"/>
      <c r="O30" s="97"/>
      <c r="P30" s="100"/>
      <c r="Q30" s="94"/>
    </row>
    <row r="31" spans="2:23" ht="15" thickBot="1" x14ac:dyDescent="0.35">
      <c r="B31" s="131"/>
      <c r="C31" s="137"/>
      <c r="D31" s="47">
        <v>11.849794387817383</v>
      </c>
      <c r="E31" s="108"/>
      <c r="F31" s="52">
        <v>19.977909088134766</v>
      </c>
      <c r="G31" s="108"/>
      <c r="H31" s="108"/>
      <c r="I31" s="108"/>
      <c r="J31" s="108"/>
      <c r="K31" s="108"/>
      <c r="L31" s="108"/>
      <c r="M31" s="138"/>
      <c r="N31" s="179"/>
      <c r="O31" s="179"/>
      <c r="P31" s="180"/>
      <c r="Q31" s="139"/>
    </row>
    <row r="32" spans="2:23" x14ac:dyDescent="0.3">
      <c r="B32" s="129" t="s">
        <v>8</v>
      </c>
      <c r="C32" s="120" t="s">
        <v>173</v>
      </c>
      <c r="D32" s="48">
        <v>13.158766746520996</v>
      </c>
      <c r="E32" s="123">
        <f>AVERAGE(D32:D34)</f>
        <v>13.396884918212891</v>
      </c>
      <c r="F32" s="53">
        <v>19.617851257324219</v>
      </c>
      <c r="G32" s="123">
        <f>AVERAGE(F32:F34)</f>
        <v>19.664374033610027</v>
      </c>
      <c r="H32" s="113">
        <f>G32-E32</f>
        <v>6.2674891153971366</v>
      </c>
      <c r="I32" s="113"/>
      <c r="J32" s="114"/>
      <c r="K32" s="114"/>
      <c r="L32" s="114"/>
      <c r="M32" s="114"/>
      <c r="N32" s="114"/>
      <c r="O32" s="114"/>
      <c r="P32" s="114"/>
      <c r="Q32" s="115"/>
    </row>
    <row r="33" spans="2:20" x14ac:dyDescent="0.3">
      <c r="B33" s="130"/>
      <c r="C33" s="121"/>
      <c r="D33" s="46">
        <v>13.687361717224121</v>
      </c>
      <c r="E33" s="106"/>
      <c r="F33" s="51">
        <v>19.657211303710938</v>
      </c>
      <c r="G33" s="106"/>
      <c r="H33" s="109"/>
      <c r="I33" s="109"/>
      <c r="J33" s="116"/>
      <c r="K33" s="116"/>
      <c r="L33" s="116"/>
      <c r="M33" s="116"/>
      <c r="N33" s="116"/>
      <c r="O33" s="116"/>
      <c r="P33" s="116"/>
      <c r="Q33" s="117"/>
    </row>
    <row r="34" spans="2:20" x14ac:dyDescent="0.3">
      <c r="B34" s="130"/>
      <c r="C34" s="122"/>
      <c r="D34" s="46">
        <v>13.344526290893555</v>
      </c>
      <c r="E34" s="107"/>
      <c r="F34" s="54">
        <v>19.718059539794922</v>
      </c>
      <c r="G34" s="107"/>
      <c r="H34" s="112"/>
      <c r="I34" s="109"/>
      <c r="J34" s="116"/>
      <c r="K34" s="116"/>
      <c r="L34" s="116"/>
      <c r="M34" s="116"/>
      <c r="N34" s="116"/>
      <c r="O34" s="116"/>
      <c r="P34" s="116"/>
      <c r="Q34" s="117"/>
    </row>
    <row r="35" spans="2:20" x14ac:dyDescent="0.3">
      <c r="B35" s="130"/>
      <c r="C35" s="126" t="s">
        <v>172</v>
      </c>
      <c r="D35" s="49">
        <v>12.819892883300781</v>
      </c>
      <c r="E35" s="105">
        <f>AVERAGE(D35:D37)</f>
        <v>12.865744272867838</v>
      </c>
      <c r="F35" s="51">
        <v>19.556949615478516</v>
      </c>
      <c r="G35" s="105">
        <f>AVERAGE(F35:F37)</f>
        <v>19.687437693277996</v>
      </c>
      <c r="H35" s="111">
        <f>G35-E35</f>
        <v>6.821693420410158</v>
      </c>
      <c r="I35" s="109"/>
      <c r="J35" s="116"/>
      <c r="K35" s="116"/>
      <c r="L35" s="116"/>
      <c r="M35" s="116"/>
      <c r="N35" s="116"/>
      <c r="O35" s="116"/>
      <c r="P35" s="116"/>
      <c r="Q35" s="117"/>
    </row>
    <row r="36" spans="2:20" x14ac:dyDescent="0.3">
      <c r="B36" s="130"/>
      <c r="C36" s="121"/>
      <c r="D36" s="46">
        <v>13.69212818145752</v>
      </c>
      <c r="E36" s="106"/>
      <c r="F36" s="51">
        <v>19.700620651245117</v>
      </c>
      <c r="G36" s="106"/>
      <c r="H36" s="109"/>
      <c r="I36" s="109"/>
      <c r="J36" s="116"/>
      <c r="K36" s="116"/>
      <c r="L36" s="116"/>
      <c r="M36" s="116"/>
      <c r="N36" s="116"/>
      <c r="O36" s="116"/>
      <c r="P36" s="116"/>
      <c r="Q36" s="117"/>
    </row>
    <row r="37" spans="2:20" ht="15" thickBot="1" x14ac:dyDescent="0.35">
      <c r="B37" s="131"/>
      <c r="C37" s="137"/>
      <c r="D37" s="46">
        <v>12.085211753845215</v>
      </c>
      <c r="E37" s="108"/>
      <c r="F37" s="51">
        <v>19.804742813110352</v>
      </c>
      <c r="G37" s="108"/>
      <c r="H37" s="110"/>
      <c r="I37" s="109"/>
      <c r="J37" s="116"/>
      <c r="K37" s="116"/>
      <c r="L37" s="116"/>
      <c r="M37" s="116"/>
      <c r="N37" s="116"/>
      <c r="O37" s="116"/>
      <c r="P37" s="116"/>
      <c r="Q37" s="117"/>
    </row>
    <row r="38" spans="2:20" x14ac:dyDescent="0.3">
      <c r="B38" s="129" t="s">
        <v>9</v>
      </c>
      <c r="C38" s="120" t="s">
        <v>171</v>
      </c>
      <c r="D38" s="48">
        <v>11.68765926361084</v>
      </c>
      <c r="E38" s="123">
        <f>AVERAGE(D38:D40)</f>
        <v>12.503275553385416</v>
      </c>
      <c r="F38" s="53">
        <v>18.767831802368164</v>
      </c>
      <c r="G38" s="123">
        <f>AVERAGE(F38:F40)</f>
        <v>18.771724065144856</v>
      </c>
      <c r="H38" s="113">
        <f>G38-E38</f>
        <v>6.2684485117594395</v>
      </c>
      <c r="I38" s="109"/>
      <c r="J38" s="116"/>
      <c r="K38" s="116"/>
      <c r="L38" s="116"/>
      <c r="M38" s="116"/>
      <c r="N38" s="116"/>
      <c r="O38" s="116"/>
      <c r="P38" s="116"/>
      <c r="Q38" s="117"/>
    </row>
    <row r="39" spans="2:20" x14ac:dyDescent="0.3">
      <c r="B39" s="130"/>
      <c r="C39" s="121"/>
      <c r="D39" s="46">
        <v>12.478914260864258</v>
      </c>
      <c r="E39" s="106"/>
      <c r="F39" s="51">
        <v>18.930932998657227</v>
      </c>
      <c r="G39" s="106"/>
      <c r="H39" s="109"/>
      <c r="I39" s="109"/>
      <c r="J39" s="116"/>
      <c r="K39" s="116"/>
      <c r="L39" s="116"/>
      <c r="M39" s="116"/>
      <c r="N39" s="116"/>
      <c r="O39" s="116"/>
      <c r="P39" s="116"/>
      <c r="Q39" s="117"/>
    </row>
    <row r="40" spans="2:20" x14ac:dyDescent="0.3">
      <c r="B40" s="130"/>
      <c r="C40" s="122"/>
      <c r="D40" s="46">
        <v>13.343253135681152</v>
      </c>
      <c r="E40" s="107"/>
      <c r="F40" s="54">
        <v>18.61640739440918</v>
      </c>
      <c r="G40" s="107"/>
      <c r="H40" s="112"/>
      <c r="I40" s="109"/>
      <c r="J40" s="116"/>
      <c r="K40" s="116"/>
      <c r="L40" s="116"/>
      <c r="M40" s="116"/>
      <c r="N40" s="116"/>
      <c r="O40" s="116"/>
      <c r="P40" s="116"/>
      <c r="Q40" s="117"/>
    </row>
    <row r="41" spans="2:20" x14ac:dyDescent="0.3">
      <c r="B41" s="130"/>
      <c r="C41" s="126" t="s">
        <v>173</v>
      </c>
      <c r="D41" s="49">
        <v>10.599689483642578</v>
      </c>
      <c r="E41" s="105">
        <f>AVERAGE(D41:D43)</f>
        <v>11.267566363016764</v>
      </c>
      <c r="F41" s="51">
        <v>18.373760223388672</v>
      </c>
      <c r="G41" s="105">
        <f>AVERAGE(F41:F43)</f>
        <v>18.468739191691082</v>
      </c>
      <c r="H41" s="111">
        <f>G41-E41</f>
        <v>7.2011728286743182</v>
      </c>
      <c r="I41" s="109"/>
      <c r="J41" s="116"/>
      <c r="K41" s="116"/>
      <c r="L41" s="116"/>
      <c r="M41" s="116"/>
      <c r="N41" s="116"/>
      <c r="O41" s="116"/>
      <c r="P41" s="116"/>
      <c r="Q41" s="117"/>
    </row>
    <row r="42" spans="2:20" x14ac:dyDescent="0.3">
      <c r="B42" s="130"/>
      <c r="C42" s="121"/>
      <c r="D42" s="46">
        <v>11.426694869995117</v>
      </c>
      <c r="E42" s="106"/>
      <c r="F42" s="51">
        <v>18.429283142089844</v>
      </c>
      <c r="G42" s="106"/>
      <c r="H42" s="109"/>
      <c r="I42" s="109"/>
      <c r="J42" s="116"/>
      <c r="K42" s="116"/>
      <c r="L42" s="116"/>
      <c r="M42" s="116"/>
      <c r="N42" s="116"/>
      <c r="O42" s="116"/>
      <c r="P42" s="116"/>
      <c r="Q42" s="117"/>
    </row>
    <row r="43" spans="2:20" ht="15" thickBot="1" x14ac:dyDescent="0.35">
      <c r="B43" s="131"/>
      <c r="C43" s="137"/>
      <c r="D43" s="47">
        <v>11.776314735412598</v>
      </c>
      <c r="E43" s="108"/>
      <c r="F43" s="52">
        <v>18.603174209594727</v>
      </c>
      <c r="G43" s="108"/>
      <c r="H43" s="110"/>
      <c r="I43" s="110"/>
      <c r="J43" s="118"/>
      <c r="K43" s="118"/>
      <c r="L43" s="118"/>
      <c r="M43" s="118"/>
      <c r="N43" s="118"/>
      <c r="O43" s="118"/>
      <c r="P43" s="118"/>
      <c r="Q43" s="119"/>
    </row>
    <row r="44" spans="2:20" ht="15" thickBot="1" x14ac:dyDescent="0.35">
      <c r="P44" s="45"/>
      <c r="Q44" s="45"/>
      <c r="R44" s="45"/>
      <c r="S44" s="45"/>
      <c r="T44" s="45"/>
    </row>
    <row r="45" spans="2:20" ht="15" thickBot="1" x14ac:dyDescent="0.35">
      <c r="B45" s="83" t="s">
        <v>184</v>
      </c>
      <c r="C45" s="44" t="s">
        <v>4</v>
      </c>
      <c r="D45" s="14" t="s">
        <v>182</v>
      </c>
      <c r="E45" s="13" t="s">
        <v>183</v>
      </c>
      <c r="F45" s="14" t="s">
        <v>186</v>
      </c>
      <c r="G45" s="13" t="s">
        <v>185</v>
      </c>
      <c r="H45" s="14" t="s">
        <v>5</v>
      </c>
      <c r="I45" s="13" t="s">
        <v>188</v>
      </c>
      <c r="J45" s="13" t="s">
        <v>189</v>
      </c>
      <c r="K45" s="13" t="s">
        <v>6</v>
      </c>
      <c r="L45" s="13" t="s">
        <v>193</v>
      </c>
      <c r="M45" s="50" t="s">
        <v>192</v>
      </c>
      <c r="N45" s="80" t="s">
        <v>190</v>
      </c>
      <c r="O45" s="81" t="s">
        <v>191</v>
      </c>
      <c r="P45" s="82" t="s">
        <v>168</v>
      </c>
      <c r="Q45" s="43" t="s">
        <v>169</v>
      </c>
    </row>
    <row r="46" spans="2:20" x14ac:dyDescent="0.3">
      <c r="B46" s="129" t="s">
        <v>7</v>
      </c>
      <c r="C46" s="120" t="s">
        <v>173</v>
      </c>
      <c r="D46" s="48">
        <v>12.492465972900391</v>
      </c>
      <c r="E46" s="123">
        <f>AVERAGE(D46:D48)</f>
        <v>12.440192540486654</v>
      </c>
      <c r="F46" s="45">
        <v>21.816093444824219</v>
      </c>
      <c r="G46" s="123">
        <f>AVERAGE(F46:F48)</f>
        <v>21.839491526285808</v>
      </c>
      <c r="H46" s="123">
        <f>G46-E46</f>
        <v>9.3992989857991542</v>
      </c>
      <c r="I46" s="123">
        <f>AVERAGE(H46,H52,H58)</f>
        <v>8.3018881479899083</v>
      </c>
      <c r="J46" s="123">
        <f>STDEV(H46,H52,H58)</f>
        <v>1.1663963830236534</v>
      </c>
      <c r="K46" s="123">
        <f>I46-I46</f>
        <v>0</v>
      </c>
      <c r="L46" s="123">
        <f>J46</f>
        <v>1.1663963830236534</v>
      </c>
      <c r="M46" s="127">
        <f>POWER(2,-K46)</f>
        <v>1</v>
      </c>
      <c r="N46" s="128">
        <f>POWER(2,-(K46+L46))</f>
        <v>0.4455328201973458</v>
      </c>
      <c r="O46" s="128">
        <f>POWER(2,-(K46-L46))</f>
        <v>2.2445035576886494</v>
      </c>
      <c r="P46" s="124">
        <f>M46-N46</f>
        <v>0.55446717980265414</v>
      </c>
      <c r="Q46" s="125">
        <f>O46-M46</f>
        <v>1.2445035576886494</v>
      </c>
    </row>
    <row r="47" spans="2:20" x14ac:dyDescent="0.3">
      <c r="B47" s="130"/>
      <c r="C47" s="121"/>
      <c r="D47" s="46">
        <v>12.386086463928223</v>
      </c>
      <c r="E47" s="106"/>
      <c r="F47" s="45">
        <v>21.901552200317383</v>
      </c>
      <c r="G47" s="106"/>
      <c r="H47" s="106"/>
      <c r="I47" s="106"/>
      <c r="J47" s="106"/>
      <c r="K47" s="106"/>
      <c r="L47" s="106"/>
      <c r="M47" s="103"/>
      <c r="N47" s="97"/>
      <c r="O47" s="97"/>
      <c r="P47" s="100"/>
      <c r="Q47" s="94"/>
    </row>
    <row r="48" spans="2:20" x14ac:dyDescent="0.3">
      <c r="B48" s="130"/>
      <c r="C48" s="122"/>
      <c r="D48" s="46">
        <v>12.442025184631348</v>
      </c>
      <c r="E48" s="107"/>
      <c r="F48" s="54">
        <v>21.80082893371582</v>
      </c>
      <c r="G48" s="107"/>
      <c r="H48" s="107"/>
      <c r="I48" s="107"/>
      <c r="J48" s="107"/>
      <c r="K48" s="107"/>
      <c r="L48" s="107"/>
      <c r="M48" s="104"/>
      <c r="N48" s="98"/>
      <c r="O48" s="98"/>
      <c r="P48" s="101"/>
      <c r="Q48" s="95"/>
    </row>
    <row r="49" spans="2:17" x14ac:dyDescent="0.3">
      <c r="B49" s="130"/>
      <c r="C49" s="126" t="s">
        <v>172</v>
      </c>
      <c r="D49" s="49">
        <v>11.956416130065918</v>
      </c>
      <c r="E49" s="105">
        <f>AVERAGE(D49:D51)</f>
        <v>12.12426503499349</v>
      </c>
      <c r="F49" s="45">
        <v>20.452825546264648</v>
      </c>
      <c r="G49" s="105">
        <f>AVERAGE(F49:F51)</f>
        <v>20.610431671142578</v>
      </c>
      <c r="H49" s="105">
        <f>G49-E49</f>
        <v>8.4861666361490879</v>
      </c>
      <c r="I49" s="105">
        <f>AVERAGE(H49,H55,H61)</f>
        <v>8.4124506844414597</v>
      </c>
      <c r="J49" s="105">
        <f>STDEV(H49,H55,H61)</f>
        <v>0.42203437147074291</v>
      </c>
      <c r="K49" s="105">
        <f>I49-I46</f>
        <v>0.11056253645155145</v>
      </c>
      <c r="L49" s="105">
        <f>J49</f>
        <v>0.42203437147074291</v>
      </c>
      <c r="M49" s="102">
        <f>POWER(2,-K49)</f>
        <v>0.92622683658785521</v>
      </c>
      <c r="N49" s="96">
        <f>POWER(2,-(K49+L49))</f>
        <v>0.69130922955926788</v>
      </c>
      <c r="O49" s="96">
        <f>POWER(2,-(K49-L49))</f>
        <v>1.2409730929854388</v>
      </c>
      <c r="P49" s="99">
        <f>M49-N49</f>
        <v>0.23491760702858733</v>
      </c>
      <c r="Q49" s="93">
        <f>O49-M49</f>
        <v>0.31474625639758358</v>
      </c>
    </row>
    <row r="50" spans="2:17" x14ac:dyDescent="0.3">
      <c r="B50" s="130"/>
      <c r="C50" s="121"/>
      <c r="D50" s="46">
        <v>12.566584587097168</v>
      </c>
      <c r="E50" s="106"/>
      <c r="F50" s="45">
        <v>20.631898880004883</v>
      </c>
      <c r="G50" s="106"/>
      <c r="H50" s="106"/>
      <c r="I50" s="106"/>
      <c r="J50" s="106"/>
      <c r="K50" s="106"/>
      <c r="L50" s="106"/>
      <c r="M50" s="103"/>
      <c r="N50" s="97"/>
      <c r="O50" s="97"/>
      <c r="P50" s="100"/>
      <c r="Q50" s="94"/>
    </row>
    <row r="51" spans="2:17" ht="15" thickBot="1" x14ac:dyDescent="0.35">
      <c r="B51" s="131"/>
      <c r="C51" s="137"/>
      <c r="D51" s="46">
        <v>11.849794387817383</v>
      </c>
      <c r="E51" s="108"/>
      <c r="F51" s="46">
        <v>20.746570587158203</v>
      </c>
      <c r="G51" s="108"/>
      <c r="H51" s="108"/>
      <c r="I51" s="108"/>
      <c r="J51" s="108"/>
      <c r="K51" s="108"/>
      <c r="L51" s="108"/>
      <c r="M51" s="138"/>
      <c r="N51" s="179"/>
      <c r="O51" s="179"/>
      <c r="P51" s="180"/>
      <c r="Q51" s="139"/>
    </row>
    <row r="52" spans="2:17" x14ac:dyDescent="0.3">
      <c r="B52" s="129" t="s">
        <v>8</v>
      </c>
      <c r="C52" s="120" t="s">
        <v>173</v>
      </c>
      <c r="D52" s="48">
        <v>13.158766746520996</v>
      </c>
      <c r="E52" s="123">
        <f>AVERAGE(D52:D54)</f>
        <v>13.396884918212891</v>
      </c>
      <c r="F52" s="53">
        <v>20.246578216552734</v>
      </c>
      <c r="G52" s="123">
        <f>AVERAGE(F52:F54)</f>
        <v>20.473866780598957</v>
      </c>
      <c r="H52" s="113">
        <f>G52-E52</f>
        <v>7.0769818623860665</v>
      </c>
      <c r="I52" s="113"/>
      <c r="J52" s="114"/>
      <c r="K52" s="114"/>
      <c r="L52" s="114"/>
      <c r="M52" s="114"/>
      <c r="N52" s="114"/>
      <c r="O52" s="114"/>
      <c r="P52" s="114"/>
      <c r="Q52" s="115"/>
    </row>
    <row r="53" spans="2:17" x14ac:dyDescent="0.3">
      <c r="B53" s="130"/>
      <c r="C53" s="121"/>
      <c r="D53" s="46">
        <v>13.687361717224121</v>
      </c>
      <c r="E53" s="106"/>
      <c r="F53" s="51">
        <v>20.567855834960938</v>
      </c>
      <c r="G53" s="106"/>
      <c r="H53" s="109"/>
      <c r="I53" s="109"/>
      <c r="J53" s="116"/>
      <c r="K53" s="116"/>
      <c r="L53" s="116"/>
      <c r="M53" s="116"/>
      <c r="N53" s="116"/>
      <c r="O53" s="116"/>
      <c r="P53" s="116"/>
      <c r="Q53" s="117"/>
    </row>
    <row r="54" spans="2:17" x14ac:dyDescent="0.3">
      <c r="B54" s="130"/>
      <c r="C54" s="122"/>
      <c r="D54" s="46">
        <v>13.344526290893555</v>
      </c>
      <c r="E54" s="107"/>
      <c r="F54" s="54">
        <v>20.607166290283203</v>
      </c>
      <c r="G54" s="107"/>
      <c r="H54" s="112"/>
      <c r="I54" s="109"/>
      <c r="J54" s="116"/>
      <c r="K54" s="116"/>
      <c r="L54" s="116"/>
      <c r="M54" s="116"/>
      <c r="N54" s="116"/>
      <c r="O54" s="116"/>
      <c r="P54" s="116"/>
      <c r="Q54" s="117"/>
    </row>
    <row r="55" spans="2:17" x14ac:dyDescent="0.3">
      <c r="B55" s="130"/>
      <c r="C55" s="126" t="s">
        <v>172</v>
      </c>
      <c r="D55" s="49">
        <v>12.819892883300781</v>
      </c>
      <c r="E55" s="105">
        <f>AVERAGE(D55:D57)</f>
        <v>12.865744272867838</v>
      </c>
      <c r="F55" s="51">
        <v>20.831985473632813</v>
      </c>
      <c r="G55" s="105">
        <f>AVERAGE(F55:F57)</f>
        <v>20.824158986409504</v>
      </c>
      <c r="H55" s="111">
        <f>G55-E55</f>
        <v>7.9584147135416661</v>
      </c>
      <c r="I55" s="109"/>
      <c r="J55" s="116"/>
      <c r="K55" s="116"/>
      <c r="L55" s="116"/>
      <c r="M55" s="116"/>
      <c r="N55" s="116"/>
      <c r="O55" s="116"/>
      <c r="P55" s="116"/>
      <c r="Q55" s="117"/>
    </row>
    <row r="56" spans="2:17" x14ac:dyDescent="0.3">
      <c r="B56" s="130"/>
      <c r="C56" s="121"/>
      <c r="D56" s="46">
        <v>13.69212818145752</v>
      </c>
      <c r="E56" s="106"/>
      <c r="F56" s="51">
        <v>20.8599853515625</v>
      </c>
      <c r="G56" s="106"/>
      <c r="H56" s="109"/>
      <c r="I56" s="109"/>
      <c r="J56" s="116"/>
      <c r="K56" s="116"/>
      <c r="L56" s="116"/>
      <c r="M56" s="116"/>
      <c r="N56" s="116"/>
      <c r="O56" s="116"/>
      <c r="P56" s="116"/>
      <c r="Q56" s="117"/>
    </row>
    <row r="57" spans="2:17" ht="15" thickBot="1" x14ac:dyDescent="0.35">
      <c r="B57" s="131"/>
      <c r="C57" s="137"/>
      <c r="D57" s="46">
        <v>12.085211753845215</v>
      </c>
      <c r="E57" s="108"/>
      <c r="F57" s="51">
        <v>20.780506134033203</v>
      </c>
      <c r="G57" s="108"/>
      <c r="H57" s="110"/>
      <c r="I57" s="109"/>
      <c r="J57" s="116"/>
      <c r="K57" s="116"/>
      <c r="L57" s="116"/>
      <c r="M57" s="116"/>
      <c r="N57" s="116"/>
      <c r="O57" s="116"/>
      <c r="P57" s="116"/>
      <c r="Q57" s="117"/>
    </row>
    <row r="58" spans="2:17" x14ac:dyDescent="0.3">
      <c r="B58" s="129" t="s">
        <v>9</v>
      </c>
      <c r="C58" s="120" t="s">
        <v>171</v>
      </c>
      <c r="D58" s="48">
        <v>11.68765926361084</v>
      </c>
      <c r="E58" s="123">
        <f>AVERAGE(D58:D60)</f>
        <v>12.503275553385416</v>
      </c>
      <c r="F58" s="53">
        <v>21.119461059570313</v>
      </c>
      <c r="G58" s="123">
        <f>AVERAGE(F58:F60)</f>
        <v>20.932659149169922</v>
      </c>
      <c r="H58" s="113">
        <f>G58-E58</f>
        <v>8.4293835957845058</v>
      </c>
      <c r="I58" s="109"/>
      <c r="J58" s="116"/>
      <c r="K58" s="116"/>
      <c r="L58" s="116"/>
      <c r="M58" s="116"/>
      <c r="N58" s="116"/>
      <c r="O58" s="116"/>
      <c r="P58" s="116"/>
      <c r="Q58" s="117"/>
    </row>
    <row r="59" spans="2:17" x14ac:dyDescent="0.3">
      <c r="B59" s="130"/>
      <c r="C59" s="121"/>
      <c r="D59" s="46">
        <v>12.478914260864258</v>
      </c>
      <c r="E59" s="106"/>
      <c r="F59" s="51">
        <v>20.864707946777344</v>
      </c>
      <c r="G59" s="106"/>
      <c r="H59" s="109"/>
      <c r="I59" s="109"/>
      <c r="J59" s="116"/>
      <c r="K59" s="116"/>
      <c r="L59" s="116"/>
      <c r="M59" s="116"/>
      <c r="N59" s="116"/>
      <c r="O59" s="116"/>
      <c r="P59" s="116"/>
      <c r="Q59" s="117"/>
    </row>
    <row r="60" spans="2:17" x14ac:dyDescent="0.3">
      <c r="B60" s="130"/>
      <c r="C60" s="122"/>
      <c r="D60" s="46">
        <v>13.343253135681152</v>
      </c>
      <c r="E60" s="107"/>
      <c r="F60" s="54">
        <v>20.813808441162109</v>
      </c>
      <c r="G60" s="107"/>
      <c r="H60" s="112"/>
      <c r="I60" s="109"/>
      <c r="J60" s="116"/>
      <c r="K60" s="116"/>
      <c r="L60" s="116"/>
      <c r="M60" s="116"/>
      <c r="N60" s="116"/>
      <c r="O60" s="116"/>
      <c r="P60" s="116"/>
      <c r="Q60" s="117"/>
    </row>
    <row r="61" spans="2:17" x14ac:dyDescent="0.3">
      <c r="B61" s="130"/>
      <c r="C61" s="126" t="s">
        <v>173</v>
      </c>
      <c r="D61" s="49">
        <v>10.599689483642578</v>
      </c>
      <c r="E61" s="105">
        <f>AVERAGE(D61:D63)</f>
        <v>11.267566363016764</v>
      </c>
      <c r="F61" s="51">
        <v>20.395940780639648</v>
      </c>
      <c r="G61" s="105">
        <f>AVERAGE(F61:F63)</f>
        <v>20.060337066650391</v>
      </c>
      <c r="H61" s="111">
        <f>G61-E61</f>
        <v>8.7927707036336269</v>
      </c>
      <c r="I61" s="109"/>
      <c r="J61" s="116"/>
      <c r="K61" s="116"/>
      <c r="L61" s="116"/>
      <c r="M61" s="116"/>
      <c r="N61" s="116"/>
      <c r="O61" s="116"/>
      <c r="P61" s="116"/>
      <c r="Q61" s="117"/>
    </row>
    <row r="62" spans="2:17" x14ac:dyDescent="0.3">
      <c r="B62" s="130"/>
      <c r="C62" s="121"/>
      <c r="D62" s="46">
        <v>11.426694869995117</v>
      </c>
      <c r="E62" s="106"/>
      <c r="F62" s="51">
        <v>20.043510437011719</v>
      </c>
      <c r="G62" s="106"/>
      <c r="H62" s="109"/>
      <c r="I62" s="109"/>
      <c r="J62" s="116"/>
      <c r="K62" s="116"/>
      <c r="L62" s="116"/>
      <c r="M62" s="116"/>
      <c r="N62" s="116"/>
      <c r="O62" s="116"/>
      <c r="P62" s="116"/>
      <c r="Q62" s="117"/>
    </row>
    <row r="63" spans="2:17" ht="15" thickBot="1" x14ac:dyDescent="0.35">
      <c r="B63" s="131"/>
      <c r="C63" s="137"/>
      <c r="D63" s="47">
        <v>11.776314735412598</v>
      </c>
      <c r="E63" s="108"/>
      <c r="F63" s="52">
        <v>19.741559982299805</v>
      </c>
      <c r="G63" s="108"/>
      <c r="H63" s="110"/>
      <c r="I63" s="110"/>
      <c r="J63" s="118"/>
      <c r="K63" s="118"/>
      <c r="L63" s="118"/>
      <c r="M63" s="118"/>
      <c r="N63" s="118"/>
      <c r="O63" s="118"/>
      <c r="P63" s="118"/>
      <c r="Q63" s="119"/>
    </row>
  </sheetData>
  <mergeCells count="138">
    <mergeCell ref="B38:B43"/>
    <mergeCell ref="C38:C40"/>
    <mergeCell ref="M29:M31"/>
    <mergeCell ref="I26:I28"/>
    <mergeCell ref="J26:J28"/>
    <mergeCell ref="K26:K28"/>
    <mergeCell ref="L26:L28"/>
    <mergeCell ref="M26:M28"/>
    <mergeCell ref="B26:B31"/>
    <mergeCell ref="C26:C28"/>
    <mergeCell ref="E26:E28"/>
    <mergeCell ref="G26:G28"/>
    <mergeCell ref="H26:H28"/>
    <mergeCell ref="C29:C31"/>
    <mergeCell ref="E29:E31"/>
    <mergeCell ref="G29:G31"/>
    <mergeCell ref="H29:H31"/>
    <mergeCell ref="B32:B37"/>
    <mergeCell ref="C32:C34"/>
    <mergeCell ref="E32:E34"/>
    <mergeCell ref="G32:G34"/>
    <mergeCell ref="H32:H34"/>
    <mergeCell ref="I29:I31"/>
    <mergeCell ref="J29:J31"/>
    <mergeCell ref="K29:K31"/>
    <mergeCell ref="L29:L31"/>
    <mergeCell ref="C35:C37"/>
    <mergeCell ref="E35:E37"/>
    <mergeCell ref="G35:G37"/>
    <mergeCell ref="H35:H37"/>
    <mergeCell ref="E38:E40"/>
    <mergeCell ref="G38:G40"/>
    <mergeCell ref="H38:H40"/>
    <mergeCell ref="C41:C43"/>
    <mergeCell ref="E41:E43"/>
    <mergeCell ref="G41:G43"/>
    <mergeCell ref="H41:H43"/>
    <mergeCell ref="L49:L51"/>
    <mergeCell ref="M49:M51"/>
    <mergeCell ref="Q6:Q8"/>
    <mergeCell ref="C9:C11"/>
    <mergeCell ref="E9:E11"/>
    <mergeCell ref="G9:G11"/>
    <mergeCell ref="H9:H11"/>
    <mergeCell ref="I9:I11"/>
    <mergeCell ref="J9:J11"/>
    <mergeCell ref="C6:C8"/>
    <mergeCell ref="E6:E8"/>
    <mergeCell ref="G6:G8"/>
    <mergeCell ref="H6:H8"/>
    <mergeCell ref="Q9:Q11"/>
    <mergeCell ref="N26:N28"/>
    <mergeCell ref="O26:O28"/>
    <mergeCell ref="P26:P28"/>
    <mergeCell ref="Q26:Q28"/>
    <mergeCell ref="N29:N31"/>
    <mergeCell ref="O29:O31"/>
    <mergeCell ref="B6:B11"/>
    <mergeCell ref="I6:I8"/>
    <mergeCell ref="J6:J8"/>
    <mergeCell ref="K6:K8"/>
    <mergeCell ref="L6:L8"/>
    <mergeCell ref="M6:M8"/>
    <mergeCell ref="N6:N8"/>
    <mergeCell ref="O6:O8"/>
    <mergeCell ref="P6:P8"/>
    <mergeCell ref="K9:K11"/>
    <mergeCell ref="L9:L11"/>
    <mergeCell ref="M9:M11"/>
    <mergeCell ref="N9:N11"/>
    <mergeCell ref="O9:O11"/>
    <mergeCell ref="P9:P11"/>
    <mergeCell ref="B12:B17"/>
    <mergeCell ref="C12:C14"/>
    <mergeCell ref="E12:E14"/>
    <mergeCell ref="G12:G14"/>
    <mergeCell ref="H12:H14"/>
    <mergeCell ref="I12:Q23"/>
    <mergeCell ref="C15:C17"/>
    <mergeCell ref="E15:E17"/>
    <mergeCell ref="G15:G17"/>
    <mergeCell ref="H15:H17"/>
    <mergeCell ref="B18:B23"/>
    <mergeCell ref="C18:C20"/>
    <mergeCell ref="E18:E20"/>
    <mergeCell ref="G18:G20"/>
    <mergeCell ref="H18:H20"/>
    <mergeCell ref="C21:C23"/>
    <mergeCell ref="E21:E23"/>
    <mergeCell ref="G21:G23"/>
    <mergeCell ref="H21:H23"/>
    <mergeCell ref="P29:P31"/>
    <mergeCell ref="Q29:Q31"/>
    <mergeCell ref="I32:Q43"/>
    <mergeCell ref="N46:N48"/>
    <mergeCell ref="O46:O48"/>
    <mergeCell ref="P46:P48"/>
    <mergeCell ref="Q46:Q48"/>
    <mergeCell ref="C49:C51"/>
    <mergeCell ref="E49:E51"/>
    <mergeCell ref="G49:G51"/>
    <mergeCell ref="H49:H51"/>
    <mergeCell ref="I49:I51"/>
    <mergeCell ref="J49:J51"/>
    <mergeCell ref="K49:K51"/>
    <mergeCell ref="C46:C48"/>
    <mergeCell ref="E46:E48"/>
    <mergeCell ref="G46:G48"/>
    <mergeCell ref="H46:H48"/>
    <mergeCell ref="I46:I48"/>
    <mergeCell ref="J46:J48"/>
    <mergeCell ref="K46:K48"/>
    <mergeCell ref="L46:L48"/>
    <mergeCell ref="M46:M48"/>
    <mergeCell ref="N49:N51"/>
    <mergeCell ref="O49:O51"/>
    <mergeCell ref="P49:P51"/>
    <mergeCell ref="Q49:Q51"/>
    <mergeCell ref="B52:B57"/>
    <mergeCell ref="C52:C54"/>
    <mergeCell ref="E52:E54"/>
    <mergeCell ref="G52:G54"/>
    <mergeCell ref="H52:H54"/>
    <mergeCell ref="I52:Q63"/>
    <mergeCell ref="C55:C57"/>
    <mergeCell ref="E55:E57"/>
    <mergeCell ref="G55:G57"/>
    <mergeCell ref="H55:H57"/>
    <mergeCell ref="B58:B63"/>
    <mergeCell ref="C58:C60"/>
    <mergeCell ref="E58:E60"/>
    <mergeCell ref="G58:G60"/>
    <mergeCell ref="H58:H60"/>
    <mergeCell ref="C61:C63"/>
    <mergeCell ref="E61:E63"/>
    <mergeCell ref="G61:G63"/>
    <mergeCell ref="H61:H63"/>
    <mergeCell ref="B46:B5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8DA73-7CDA-45A6-A919-68F16FA878B2}">
  <dimension ref="A2:K166"/>
  <sheetViews>
    <sheetView workbookViewId="0">
      <selection activeCell="B2" sqref="B2"/>
    </sheetView>
  </sheetViews>
  <sheetFormatPr defaultRowHeight="14.4" x14ac:dyDescent="0.3"/>
  <cols>
    <col min="2" max="2" width="13.44140625" bestFit="1" customWidth="1"/>
    <col min="3" max="3" width="12.33203125" bestFit="1" customWidth="1"/>
    <col min="8" max="8" width="12.33203125" bestFit="1" customWidth="1"/>
  </cols>
  <sheetData>
    <row r="2" spans="1:11" x14ac:dyDescent="0.3">
      <c r="B2" s="16" t="s">
        <v>239</v>
      </c>
    </row>
    <row r="4" spans="1:11" x14ac:dyDescent="0.3">
      <c r="A4" s="41" t="s">
        <v>154</v>
      </c>
      <c r="B4" s="41" t="s">
        <v>219</v>
      </c>
      <c r="C4" s="41" t="s">
        <v>220</v>
      </c>
      <c r="D4" s="41" t="s">
        <v>221</v>
      </c>
      <c r="E4" s="41" t="s">
        <v>222</v>
      </c>
      <c r="F4" s="41" t="s">
        <v>153</v>
      </c>
      <c r="G4" s="41" t="s">
        <v>223</v>
      </c>
      <c r="H4" s="41" t="s">
        <v>224</v>
      </c>
      <c r="I4" s="41" t="s">
        <v>229</v>
      </c>
      <c r="J4" s="41" t="s">
        <v>226</v>
      </c>
      <c r="K4" s="41" t="s">
        <v>227</v>
      </c>
    </row>
    <row r="5" spans="1:11" x14ac:dyDescent="0.3">
      <c r="A5" s="41" t="s">
        <v>86</v>
      </c>
      <c r="B5" s="41" t="s">
        <v>13</v>
      </c>
      <c r="C5" s="41">
        <v>16.731250762939453</v>
      </c>
      <c r="D5" s="41">
        <v>17.132311111841446</v>
      </c>
      <c r="E5" s="41">
        <v>0.40106034890199282</v>
      </c>
      <c r="F5" s="41">
        <v>1.3204780763440525</v>
      </c>
      <c r="G5" s="41"/>
      <c r="H5" s="41"/>
      <c r="I5" s="41"/>
      <c r="J5" s="41"/>
      <c r="K5" s="41"/>
    </row>
    <row r="6" spans="1:11" x14ac:dyDescent="0.3">
      <c r="A6" s="41" t="s">
        <v>84</v>
      </c>
      <c r="B6" s="41" t="s">
        <v>13</v>
      </c>
      <c r="C6" s="41">
        <v>16.944494247436523</v>
      </c>
      <c r="D6" s="41"/>
      <c r="E6" s="41">
        <v>0.18781686440492251</v>
      </c>
      <c r="F6" s="41">
        <v>1.1390387785516298</v>
      </c>
      <c r="G6" s="41"/>
      <c r="H6" s="41"/>
      <c r="I6" s="41"/>
      <c r="J6" s="41"/>
      <c r="K6" s="41"/>
    </row>
    <row r="7" spans="1:11" x14ac:dyDescent="0.3">
      <c r="A7" s="41" t="s">
        <v>83</v>
      </c>
      <c r="B7" s="41" t="s">
        <v>13</v>
      </c>
      <c r="C7" s="41">
        <v>16.807905197143555</v>
      </c>
      <c r="D7" s="41"/>
      <c r="E7" s="41">
        <v>0.32440591469789126</v>
      </c>
      <c r="F7" s="41">
        <v>1.2521487119410533</v>
      </c>
      <c r="G7" s="41"/>
      <c r="H7" s="41"/>
      <c r="I7" s="41"/>
      <c r="J7" s="41"/>
      <c r="K7" s="41"/>
    </row>
    <row r="8" spans="1:11" x14ac:dyDescent="0.3">
      <c r="A8" s="41" t="s">
        <v>82</v>
      </c>
      <c r="B8" s="41" t="s">
        <v>13</v>
      </c>
      <c r="C8" s="41">
        <v>16.801980972290039</v>
      </c>
      <c r="D8" s="41"/>
      <c r="E8" s="41">
        <v>0.33033013955140689</v>
      </c>
      <c r="F8" s="41">
        <v>1.2573010564681837</v>
      </c>
      <c r="G8" s="41"/>
      <c r="H8" s="41"/>
      <c r="I8" s="41"/>
      <c r="J8" s="41"/>
      <c r="K8" s="41"/>
    </row>
    <row r="9" spans="1:11" x14ac:dyDescent="0.3">
      <c r="A9" s="41" t="s">
        <v>81</v>
      </c>
      <c r="B9" s="41" t="s">
        <v>13</v>
      </c>
      <c r="C9" s="41">
        <v>16.756711959838867</v>
      </c>
      <c r="D9" s="41"/>
      <c r="E9" s="41">
        <v>0.37559915200257876</v>
      </c>
      <c r="F9" s="41">
        <v>1.2973782446454925</v>
      </c>
      <c r="G9" s="41"/>
      <c r="H9" s="41"/>
      <c r="I9" s="41"/>
      <c r="J9" s="41"/>
      <c r="K9" s="41"/>
    </row>
    <row r="10" spans="1:11" x14ac:dyDescent="0.3">
      <c r="A10" s="41" t="s">
        <v>80</v>
      </c>
      <c r="B10" s="41" t="s">
        <v>13</v>
      </c>
      <c r="C10" s="41">
        <v>16.605125427246094</v>
      </c>
      <c r="D10" s="41"/>
      <c r="E10" s="41">
        <v>0.5271856845953522</v>
      </c>
      <c r="F10" s="41">
        <v>1.4411152181635853</v>
      </c>
      <c r="G10" s="41"/>
      <c r="H10" s="41"/>
      <c r="I10" s="41"/>
      <c r="J10" s="41"/>
      <c r="K10" s="41"/>
    </row>
    <row r="11" spans="1:11" x14ac:dyDescent="0.3">
      <c r="A11" s="41" t="s">
        <v>79</v>
      </c>
      <c r="B11" s="41" t="s">
        <v>13</v>
      </c>
      <c r="C11" s="41">
        <v>16.825567245483398</v>
      </c>
      <c r="D11" s="41"/>
      <c r="E11" s="41">
        <v>0.30674386635804751</v>
      </c>
      <c r="F11" s="41">
        <v>1.2369128597714383</v>
      </c>
      <c r="G11" s="41"/>
      <c r="H11" s="41"/>
      <c r="I11" s="41"/>
      <c r="J11" s="41"/>
      <c r="K11" s="41"/>
    </row>
    <row r="12" spans="1:11" x14ac:dyDescent="0.3">
      <c r="A12" s="41" t="s">
        <v>78</v>
      </c>
      <c r="B12" s="41" t="s">
        <v>13</v>
      </c>
      <c r="C12" s="41">
        <v>16.815263748168945</v>
      </c>
      <c r="D12" s="41"/>
      <c r="E12" s="41">
        <v>0.31704736367250064</v>
      </c>
      <c r="F12" s="41">
        <v>1.2457783137952529</v>
      </c>
      <c r="G12" s="41"/>
      <c r="H12" s="41"/>
      <c r="I12" s="41"/>
      <c r="J12" s="41"/>
      <c r="K12" s="41"/>
    </row>
    <row r="13" spans="1:11" x14ac:dyDescent="0.3">
      <c r="A13" s="41" t="s">
        <v>77</v>
      </c>
      <c r="B13" s="41" t="s">
        <v>13</v>
      </c>
      <c r="C13" s="41">
        <v>16.573373794555664</v>
      </c>
      <c r="D13" s="41"/>
      <c r="E13" s="41">
        <v>0.55893731728578189</v>
      </c>
      <c r="F13" s="41">
        <v>1.4731836770309028</v>
      </c>
      <c r="G13" s="41"/>
      <c r="H13" s="41"/>
      <c r="I13" s="41"/>
      <c r="J13" s="41"/>
      <c r="K13" s="41"/>
    </row>
    <row r="14" spans="1:11" x14ac:dyDescent="0.3">
      <c r="A14" s="41" t="s">
        <v>76</v>
      </c>
      <c r="B14" s="41" t="s">
        <v>13</v>
      </c>
      <c r="C14" s="41">
        <v>17.238977432250977</v>
      </c>
      <c r="D14" s="41"/>
      <c r="E14" s="41">
        <v>-0.10666632040953061</v>
      </c>
      <c r="F14" s="41">
        <v>0.92873163294076122</v>
      </c>
      <c r="G14" s="41"/>
      <c r="H14" s="41"/>
      <c r="I14" s="41"/>
      <c r="J14" s="41"/>
      <c r="K14" s="41"/>
    </row>
    <row r="15" spans="1:11" x14ac:dyDescent="0.3">
      <c r="A15" s="41" t="s">
        <v>75</v>
      </c>
      <c r="B15" s="41" t="s">
        <v>13</v>
      </c>
      <c r="C15" s="41">
        <v>17.347555160522461</v>
      </c>
      <c r="D15" s="41"/>
      <c r="E15" s="41">
        <v>-0.21524404868101499</v>
      </c>
      <c r="F15" s="41">
        <v>0.86140043146380274</v>
      </c>
      <c r="G15" s="41"/>
      <c r="H15" s="41"/>
      <c r="I15" s="41"/>
      <c r="J15" s="41"/>
      <c r="K15" s="41"/>
    </row>
    <row r="16" spans="1:11" x14ac:dyDescent="0.3">
      <c r="A16" s="41" t="s">
        <v>74</v>
      </c>
      <c r="B16" s="41" t="s">
        <v>13</v>
      </c>
      <c r="C16" s="41">
        <v>17.016149520874023</v>
      </c>
      <c r="D16" s="41"/>
      <c r="E16" s="41">
        <v>0.11616159096742251</v>
      </c>
      <c r="F16" s="41">
        <v>1.083847357804129</v>
      </c>
      <c r="G16" s="41"/>
      <c r="H16" s="41"/>
      <c r="I16" s="41"/>
      <c r="J16" s="41"/>
      <c r="K16" s="41"/>
    </row>
    <row r="17" spans="1:11" x14ac:dyDescent="0.3">
      <c r="A17" s="41" t="s">
        <v>73</v>
      </c>
      <c r="B17" s="41" t="s">
        <v>13</v>
      </c>
      <c r="C17" s="41">
        <v>16.905153274536133</v>
      </c>
      <c r="D17" s="41"/>
      <c r="E17" s="41">
        <v>0.22715783730531314</v>
      </c>
      <c r="F17" s="41">
        <v>1.1705266953377631</v>
      </c>
      <c r="G17" s="41"/>
      <c r="H17" s="41"/>
      <c r="I17" s="41"/>
      <c r="J17" s="41"/>
      <c r="K17" s="41"/>
    </row>
    <row r="18" spans="1:11" x14ac:dyDescent="0.3">
      <c r="A18" s="41" t="s">
        <v>72</v>
      </c>
      <c r="B18" s="41" t="s">
        <v>13</v>
      </c>
      <c r="C18" s="41">
        <v>16.259706497192383</v>
      </c>
      <c r="D18" s="41"/>
      <c r="E18" s="41">
        <v>0.87260461464906314</v>
      </c>
      <c r="F18" s="41">
        <v>1.8309655092198092</v>
      </c>
      <c r="G18" s="41"/>
      <c r="H18" s="41"/>
      <c r="I18" s="41"/>
      <c r="J18" s="41"/>
      <c r="K18" s="41"/>
    </row>
    <row r="19" spans="1:11" x14ac:dyDescent="0.3">
      <c r="A19" s="41" t="s">
        <v>71</v>
      </c>
      <c r="B19" s="41" t="s">
        <v>13</v>
      </c>
      <c r="C19" s="41">
        <v>16.862335205078125</v>
      </c>
      <c r="D19" s="41"/>
      <c r="E19" s="41">
        <v>0.26997590676332095</v>
      </c>
      <c r="F19" s="41">
        <v>1.2057876906763707</v>
      </c>
      <c r="G19" s="41"/>
      <c r="H19" s="41"/>
      <c r="I19" s="41"/>
      <c r="J19" s="41"/>
      <c r="K19" s="41"/>
    </row>
    <row r="20" spans="1:11" x14ac:dyDescent="0.3">
      <c r="A20" s="41" t="s">
        <v>70</v>
      </c>
      <c r="B20" s="41" t="s">
        <v>13</v>
      </c>
      <c r="C20" s="41">
        <v>17.304851531982422</v>
      </c>
      <c r="D20" s="41"/>
      <c r="E20" s="41">
        <v>-0.17254042014097593</v>
      </c>
      <c r="F20" s="41">
        <v>0.88727890858620695</v>
      </c>
      <c r="G20" s="41"/>
      <c r="H20" s="41"/>
      <c r="I20" s="41"/>
      <c r="J20" s="41"/>
      <c r="K20" s="41"/>
    </row>
    <row r="21" spans="1:11" x14ac:dyDescent="0.3">
      <c r="A21" s="41" t="s">
        <v>69</v>
      </c>
      <c r="B21" s="41" t="s">
        <v>13</v>
      </c>
      <c r="C21" s="41">
        <v>16.976228713989258</v>
      </c>
      <c r="D21" s="41"/>
      <c r="E21" s="41">
        <v>0.15608239785218814</v>
      </c>
      <c r="F21" s="41">
        <v>1.1142572885133195</v>
      </c>
      <c r="G21" s="41"/>
      <c r="H21" s="41"/>
      <c r="I21" s="41"/>
      <c r="J21" s="41"/>
      <c r="K21" s="41"/>
    </row>
    <row r="22" spans="1:11" x14ac:dyDescent="0.3">
      <c r="A22" s="41" t="s">
        <v>67</v>
      </c>
      <c r="B22" s="41" t="s">
        <v>13</v>
      </c>
      <c r="C22" s="41">
        <v>17.512939453125</v>
      </c>
      <c r="D22" s="41"/>
      <c r="E22" s="41">
        <v>-0.38062834128355405</v>
      </c>
      <c r="F22" s="41">
        <v>0.76810298359469042</v>
      </c>
      <c r="G22" s="41"/>
      <c r="H22" s="41"/>
      <c r="I22" s="41"/>
      <c r="J22" s="41"/>
      <c r="K22" s="41"/>
    </row>
    <row r="23" spans="1:11" x14ac:dyDescent="0.3">
      <c r="A23" s="41" t="s">
        <v>66</v>
      </c>
      <c r="B23" s="41" t="s">
        <v>13</v>
      </c>
      <c r="C23" s="41">
        <v>16.551488876342773</v>
      </c>
      <c r="D23" s="41"/>
      <c r="E23" s="41">
        <v>0.58082223549867251</v>
      </c>
      <c r="F23" s="41">
        <v>1.4957014512175175</v>
      </c>
      <c r="G23" s="41"/>
      <c r="H23" s="41"/>
      <c r="I23" s="41"/>
      <c r="J23" s="41"/>
      <c r="K23" s="41"/>
    </row>
    <row r="24" spans="1:11" x14ac:dyDescent="0.3">
      <c r="A24" s="41" t="s">
        <v>65</v>
      </c>
      <c r="B24" s="41" t="s">
        <v>13</v>
      </c>
      <c r="C24" s="41">
        <v>16.887609481811523</v>
      </c>
      <c r="D24" s="41"/>
      <c r="E24" s="41">
        <v>0.24470163002992251</v>
      </c>
      <c r="F24" s="41">
        <v>1.1848477021482891</v>
      </c>
      <c r="G24" s="41"/>
      <c r="H24" s="41"/>
      <c r="I24" s="41"/>
      <c r="J24" s="41"/>
      <c r="K24" s="41"/>
    </row>
    <row r="25" spans="1:11" x14ac:dyDescent="0.3">
      <c r="A25" s="41" t="s">
        <v>64</v>
      </c>
      <c r="B25" s="41" t="s">
        <v>13</v>
      </c>
      <c r="C25" s="41">
        <v>17.009765625</v>
      </c>
      <c r="D25" s="41"/>
      <c r="E25" s="41">
        <v>0.12254548684144595</v>
      </c>
      <c r="F25" s="41">
        <v>1.0886539868377101</v>
      </c>
      <c r="G25" s="41"/>
      <c r="H25" s="41"/>
      <c r="I25" s="41"/>
      <c r="J25" s="41"/>
      <c r="K25" s="41"/>
    </row>
    <row r="26" spans="1:11" x14ac:dyDescent="0.3">
      <c r="A26" s="41" t="s">
        <v>62</v>
      </c>
      <c r="B26" s="41" t="s">
        <v>13</v>
      </c>
      <c r="C26" s="41">
        <v>16.528242111206055</v>
      </c>
      <c r="D26" s="41"/>
      <c r="E26" s="41">
        <v>0.60406900063539126</v>
      </c>
      <c r="F26" s="41">
        <v>1.5199975524917388</v>
      </c>
      <c r="G26" s="41"/>
      <c r="H26" s="41"/>
      <c r="I26" s="41"/>
      <c r="J26" s="41"/>
      <c r="K26" s="41"/>
    </row>
    <row r="27" spans="1:11" x14ac:dyDescent="0.3">
      <c r="A27" s="41" t="s">
        <v>61</v>
      </c>
      <c r="B27" s="41" t="s">
        <v>13</v>
      </c>
      <c r="C27" s="41">
        <v>16.696210861206055</v>
      </c>
      <c r="D27" s="41"/>
      <c r="E27" s="41">
        <v>0.43610025063539126</v>
      </c>
      <c r="F27" s="41">
        <v>1.3529422416368244</v>
      </c>
      <c r="G27" s="41"/>
      <c r="H27" s="41"/>
      <c r="I27" s="41"/>
      <c r="J27" s="41"/>
      <c r="K27" s="41"/>
    </row>
    <row r="28" spans="1:11" x14ac:dyDescent="0.3">
      <c r="A28" s="41" t="s">
        <v>60</v>
      </c>
      <c r="B28" s="41" t="s">
        <v>13</v>
      </c>
      <c r="C28" s="41">
        <v>17.167348861694336</v>
      </c>
      <c r="D28" s="41"/>
      <c r="E28" s="41">
        <v>-3.5037749852889988E-2</v>
      </c>
      <c r="F28" s="41">
        <v>0.97600622206409382</v>
      </c>
      <c r="G28" s="41"/>
      <c r="H28" s="41"/>
      <c r="I28" s="41"/>
      <c r="J28" s="41"/>
      <c r="K28" s="41"/>
    </row>
    <row r="29" spans="1:11" x14ac:dyDescent="0.3">
      <c r="A29" s="41" t="s">
        <v>59</v>
      </c>
      <c r="B29" s="41" t="s">
        <v>13</v>
      </c>
      <c r="C29" s="41">
        <v>17.393781661987305</v>
      </c>
      <c r="D29" s="41"/>
      <c r="E29" s="41">
        <v>-0.26147055014585874</v>
      </c>
      <c r="F29" s="41">
        <v>0.83423714156824824</v>
      </c>
      <c r="G29" s="41"/>
      <c r="H29" s="41"/>
      <c r="I29" s="41"/>
      <c r="J29" s="41"/>
      <c r="K29" s="41"/>
    </row>
    <row r="30" spans="1:11" x14ac:dyDescent="0.3">
      <c r="A30" s="41" t="s">
        <v>58</v>
      </c>
      <c r="B30" s="41" t="s">
        <v>13</v>
      </c>
      <c r="C30" s="41">
        <v>16.800390243530273</v>
      </c>
      <c r="D30" s="41"/>
      <c r="E30" s="41">
        <v>0.33192086831117251</v>
      </c>
      <c r="F30" s="41">
        <v>1.2586881326844093</v>
      </c>
      <c r="G30" s="41"/>
      <c r="H30" s="41"/>
      <c r="I30" s="41"/>
      <c r="J30" s="41"/>
      <c r="K30" s="41"/>
    </row>
    <row r="31" spans="1:11" x14ac:dyDescent="0.3">
      <c r="A31" s="41" t="s">
        <v>57</v>
      </c>
      <c r="B31" s="41" t="s">
        <v>13</v>
      </c>
      <c r="C31" s="41">
        <v>17.788595199584961</v>
      </c>
      <c r="D31" s="41"/>
      <c r="E31" s="41">
        <v>-0.65628408774351499</v>
      </c>
      <c r="F31" s="41">
        <v>0.63451048631709139</v>
      </c>
      <c r="G31" s="41"/>
      <c r="H31" s="41"/>
      <c r="I31" s="41"/>
      <c r="J31" s="41"/>
      <c r="K31" s="41"/>
    </row>
    <row r="32" spans="1:11" x14ac:dyDescent="0.3">
      <c r="A32" s="41" t="s">
        <v>56</v>
      </c>
      <c r="B32" s="41" t="s">
        <v>13</v>
      </c>
      <c r="C32" s="41">
        <v>16.34522819519043</v>
      </c>
      <c r="D32" s="41"/>
      <c r="E32" s="41">
        <v>0.78708291665101626</v>
      </c>
      <c r="F32" s="41">
        <v>1.7255818613659311</v>
      </c>
      <c r="G32" s="41"/>
      <c r="H32" s="41"/>
      <c r="I32" s="41"/>
      <c r="J32" s="41"/>
      <c r="K32" s="41"/>
    </row>
    <row r="33" spans="1:11" x14ac:dyDescent="0.3">
      <c r="A33" s="41" t="s">
        <v>55</v>
      </c>
      <c r="B33" s="41" t="s">
        <v>13</v>
      </c>
      <c r="C33" s="41">
        <v>17.221588134765625</v>
      </c>
      <c r="D33" s="41"/>
      <c r="E33" s="41">
        <v>-8.927702292417905E-2</v>
      </c>
      <c r="F33" s="41">
        <v>0.939993689791223</v>
      </c>
      <c r="G33" s="41"/>
      <c r="H33" s="41"/>
      <c r="I33" s="41"/>
      <c r="J33" s="41"/>
      <c r="K33" s="41"/>
    </row>
    <row r="34" spans="1:11" x14ac:dyDescent="0.3">
      <c r="A34" s="41" t="s">
        <v>54</v>
      </c>
      <c r="B34" s="41" t="s">
        <v>13</v>
      </c>
      <c r="C34" s="41">
        <v>16.814489364624023</v>
      </c>
      <c r="D34" s="41"/>
      <c r="E34" s="41">
        <v>0.31782174721742251</v>
      </c>
      <c r="F34" s="41">
        <v>1.2464471794637342</v>
      </c>
      <c r="G34" s="41"/>
      <c r="H34" s="41"/>
      <c r="I34" s="41"/>
      <c r="J34" s="41"/>
      <c r="K34" s="41"/>
    </row>
    <row r="35" spans="1:11" x14ac:dyDescent="0.3">
      <c r="A35" s="41" t="s">
        <v>50</v>
      </c>
      <c r="B35" s="41" t="s">
        <v>13</v>
      </c>
      <c r="C35" s="41">
        <v>17.425899505615234</v>
      </c>
      <c r="D35" s="41"/>
      <c r="E35" s="41">
        <v>-0.29358839377378843</v>
      </c>
      <c r="F35" s="41">
        <v>0.81587023092867106</v>
      </c>
      <c r="G35" s="41"/>
      <c r="H35" s="41"/>
      <c r="I35" s="41"/>
      <c r="J35" s="41"/>
      <c r="K35" s="41"/>
    </row>
    <row r="36" spans="1:11" x14ac:dyDescent="0.3">
      <c r="A36" s="41" t="s">
        <v>48</v>
      </c>
      <c r="B36" s="41" t="s">
        <v>13</v>
      </c>
      <c r="C36" s="41">
        <v>23.66090202331543</v>
      </c>
      <c r="D36" s="41"/>
      <c r="E36" s="41">
        <v>-6.5285909114739837</v>
      </c>
      <c r="F36" s="41">
        <v>1.0831741979360156E-2</v>
      </c>
      <c r="G36" s="41"/>
      <c r="H36" s="41"/>
      <c r="I36" s="41"/>
      <c r="J36" s="41"/>
      <c r="K36" s="41"/>
    </row>
    <row r="37" spans="1:11" x14ac:dyDescent="0.3">
      <c r="A37" s="41" t="s">
        <v>47</v>
      </c>
      <c r="B37" s="41" t="s">
        <v>13</v>
      </c>
      <c r="C37" s="41">
        <v>16.884502410888672</v>
      </c>
      <c r="D37" s="41"/>
      <c r="E37" s="41">
        <v>0.24780870095277407</v>
      </c>
      <c r="F37" s="41">
        <v>1.187402208007025</v>
      </c>
      <c r="G37" s="41"/>
      <c r="H37" s="41"/>
      <c r="I37" s="41"/>
      <c r="J37" s="41"/>
      <c r="K37" s="41"/>
    </row>
    <row r="38" spans="1:11" x14ac:dyDescent="0.3">
      <c r="A38" s="41" t="s">
        <v>46</v>
      </c>
      <c r="B38" s="41" t="s">
        <v>13</v>
      </c>
      <c r="C38" s="41">
        <v>17.291378021240234</v>
      </c>
      <c r="D38" s="41"/>
      <c r="E38" s="41">
        <v>-0.15906690939878843</v>
      </c>
      <c r="F38" s="41">
        <v>0.89560413274443529</v>
      </c>
      <c r="G38" s="41"/>
      <c r="H38" s="41"/>
      <c r="I38" s="41"/>
      <c r="J38" s="41"/>
      <c r="K38" s="41"/>
    </row>
    <row r="39" spans="1:11" x14ac:dyDescent="0.3">
      <c r="A39" s="41" t="s">
        <v>45</v>
      </c>
      <c r="B39" s="41" t="s">
        <v>13</v>
      </c>
      <c r="C39" s="41">
        <v>17.659507751464844</v>
      </c>
      <c r="D39" s="41"/>
      <c r="E39" s="41">
        <v>-0.5271966396233978</v>
      </c>
      <c r="F39" s="41">
        <v>0.69390177411096854</v>
      </c>
      <c r="G39" s="41"/>
      <c r="H39" s="41"/>
      <c r="I39" s="41"/>
      <c r="J39" s="41"/>
      <c r="K39" s="41"/>
    </row>
    <row r="40" spans="1:11" x14ac:dyDescent="0.3">
      <c r="A40" s="41" t="s">
        <v>44</v>
      </c>
      <c r="B40" s="41" t="s">
        <v>13</v>
      </c>
      <c r="C40" s="41">
        <v>17.073339462280273</v>
      </c>
      <c r="D40" s="41"/>
      <c r="E40" s="41">
        <v>5.8971649561172512E-2</v>
      </c>
      <c r="F40" s="41">
        <v>1.0417229578813807</v>
      </c>
      <c r="G40" s="41"/>
      <c r="H40" s="41"/>
      <c r="I40" s="41"/>
      <c r="J40" s="41"/>
      <c r="K40" s="41"/>
    </row>
    <row r="41" spans="1:11" x14ac:dyDescent="0.3">
      <c r="A41" s="41" t="s">
        <v>43</v>
      </c>
      <c r="B41" s="41" t="s">
        <v>13</v>
      </c>
      <c r="C41" s="41">
        <v>16.644706726074219</v>
      </c>
      <c r="D41" s="41"/>
      <c r="E41" s="41">
        <v>0.4876043857672272</v>
      </c>
      <c r="F41" s="41">
        <v>1.4021147115809609</v>
      </c>
      <c r="G41" s="41"/>
      <c r="H41" s="41"/>
      <c r="I41" s="41"/>
      <c r="J41" s="41"/>
      <c r="K41" s="41"/>
    </row>
    <row r="42" spans="1:11" x14ac:dyDescent="0.3">
      <c r="A42" s="41" t="s">
        <v>41</v>
      </c>
      <c r="B42" s="41" t="s">
        <v>13</v>
      </c>
      <c r="C42" s="41">
        <v>16.995979309082031</v>
      </c>
      <c r="D42" s="41"/>
      <c r="E42" s="41">
        <v>0.1363318027594147</v>
      </c>
      <c r="F42" s="41">
        <v>1.099106970086339</v>
      </c>
      <c r="G42" s="41"/>
      <c r="H42" s="41"/>
      <c r="I42" s="41"/>
      <c r="J42" s="41"/>
      <c r="K42" s="41"/>
    </row>
    <row r="43" spans="1:11" x14ac:dyDescent="0.3">
      <c r="A43" s="41" t="s">
        <v>40</v>
      </c>
      <c r="B43" s="41" t="s">
        <v>13</v>
      </c>
      <c r="C43" s="41">
        <v>17.033609390258789</v>
      </c>
      <c r="D43" s="41"/>
      <c r="E43" s="41">
        <v>9.8701721582656887E-2</v>
      </c>
      <c r="F43" s="41">
        <v>1.0708094095543232</v>
      </c>
      <c r="G43" s="41"/>
      <c r="H43" s="41"/>
      <c r="I43" s="41"/>
      <c r="J43" s="41"/>
      <c r="K43" s="41"/>
    </row>
    <row r="44" spans="1:11" x14ac:dyDescent="0.3">
      <c r="A44" s="41" t="s">
        <v>152</v>
      </c>
      <c r="B44" s="41" t="s">
        <v>13</v>
      </c>
      <c r="C44" s="41">
        <v>16.831428527832031</v>
      </c>
      <c r="D44" s="41"/>
      <c r="E44" s="41">
        <v>0.3008825840094147</v>
      </c>
      <c r="F44" s="41">
        <v>1.2318978094372757</v>
      </c>
      <c r="G44" s="41"/>
      <c r="H44" s="41"/>
      <c r="I44" s="41"/>
      <c r="J44" s="41"/>
      <c r="K44" s="41"/>
    </row>
    <row r="45" spans="1:11" x14ac:dyDescent="0.3">
      <c r="A45" s="41" t="s">
        <v>151</v>
      </c>
      <c r="B45" s="41" t="s">
        <v>13</v>
      </c>
      <c r="C45" s="41">
        <v>16.572118759155273</v>
      </c>
      <c r="D45" s="41"/>
      <c r="E45" s="41">
        <v>0.56019235268617251</v>
      </c>
      <c r="F45" s="41">
        <v>1.4744657928261558</v>
      </c>
      <c r="G45" s="41"/>
      <c r="H45" s="41"/>
      <c r="I45" s="41"/>
      <c r="J45" s="41"/>
      <c r="K45" s="41"/>
    </row>
    <row r="46" spans="1:11" x14ac:dyDescent="0.3">
      <c r="A46" s="41" t="s">
        <v>150</v>
      </c>
      <c r="B46" s="41" t="s">
        <v>13</v>
      </c>
      <c r="C46" s="41">
        <v>17.42259407043457</v>
      </c>
      <c r="D46" s="41"/>
      <c r="E46" s="41">
        <v>-0.29028295859312436</v>
      </c>
      <c r="F46" s="41">
        <v>0.81774165756167139</v>
      </c>
      <c r="G46" s="41"/>
      <c r="H46" s="41"/>
      <c r="I46" s="41"/>
      <c r="J46" s="41"/>
      <c r="K46" s="41"/>
    </row>
    <row r="47" spans="1:11" x14ac:dyDescent="0.3">
      <c r="A47" s="41" t="s">
        <v>149</v>
      </c>
      <c r="B47" s="41" t="s">
        <v>13</v>
      </c>
      <c r="C47" s="41">
        <v>17.169658660888672</v>
      </c>
      <c r="D47" s="41"/>
      <c r="E47" s="41">
        <v>-3.7347549047225925E-2</v>
      </c>
      <c r="F47" s="41">
        <v>0.97444485627322586</v>
      </c>
      <c r="G47" s="41"/>
      <c r="H47" s="41"/>
      <c r="I47" s="41"/>
      <c r="J47" s="41"/>
      <c r="K47" s="41"/>
    </row>
    <row r="48" spans="1:11" x14ac:dyDescent="0.3">
      <c r="A48" s="41" t="s">
        <v>148</v>
      </c>
      <c r="B48" s="41" t="s">
        <v>13</v>
      </c>
      <c r="C48" s="41">
        <v>16.651464462280273</v>
      </c>
      <c r="D48" s="41"/>
      <c r="E48" s="41">
        <v>0.48084664956117251</v>
      </c>
      <c r="F48" s="41">
        <v>1.3955624157344326</v>
      </c>
      <c r="G48" s="41"/>
      <c r="H48" s="41"/>
      <c r="I48" s="41"/>
      <c r="J48" s="41"/>
      <c r="K48" s="41"/>
    </row>
    <row r="49" spans="1:11" x14ac:dyDescent="0.3">
      <c r="A49" s="41" t="s">
        <v>147</v>
      </c>
      <c r="B49" s="41" t="s">
        <v>13</v>
      </c>
      <c r="C49" s="41">
        <v>16.431604385375977</v>
      </c>
      <c r="D49" s="41"/>
      <c r="E49" s="41">
        <v>0.70070672646546939</v>
      </c>
      <c r="F49" s="41">
        <v>1.6253007764416476</v>
      </c>
      <c r="G49" s="41"/>
      <c r="H49" s="41"/>
      <c r="I49" s="41"/>
      <c r="J49" s="41"/>
      <c r="K49" s="41"/>
    </row>
    <row r="50" spans="1:11" x14ac:dyDescent="0.3">
      <c r="A50" s="41" t="s">
        <v>146</v>
      </c>
      <c r="B50" s="41" t="s">
        <v>13</v>
      </c>
      <c r="C50" s="41">
        <v>16.858915328979492</v>
      </c>
      <c r="D50" s="41"/>
      <c r="E50" s="41">
        <v>0.27339578286195376</v>
      </c>
      <c r="F50" s="41">
        <v>1.2086493736750363</v>
      </c>
      <c r="G50" s="41"/>
      <c r="H50" s="41"/>
      <c r="I50" s="41"/>
      <c r="J50" s="41"/>
      <c r="K50" s="41"/>
    </row>
    <row r="51" spans="1:11" x14ac:dyDescent="0.3">
      <c r="A51" s="41" t="s">
        <v>145</v>
      </c>
      <c r="B51" s="41" t="s">
        <v>13</v>
      </c>
      <c r="C51" s="41">
        <v>17.665554046630859</v>
      </c>
      <c r="D51" s="41"/>
      <c r="E51" s="41">
        <v>-0.53324293478941343</v>
      </c>
      <c r="F51" s="41">
        <v>0.69099973632251743</v>
      </c>
      <c r="G51" s="41"/>
      <c r="H51" s="41"/>
      <c r="I51" s="41"/>
      <c r="J51" s="41"/>
      <c r="K51" s="41"/>
    </row>
    <row r="52" spans="1:11" x14ac:dyDescent="0.3">
      <c r="A52" s="41" t="s">
        <v>144</v>
      </c>
      <c r="B52" s="41" t="s">
        <v>13</v>
      </c>
      <c r="C52" s="41">
        <v>17.70814323425293</v>
      </c>
      <c r="D52" s="41"/>
      <c r="E52" s="41">
        <v>-0.57583212241148374</v>
      </c>
      <c r="F52" s="41">
        <v>0.67089917632847473</v>
      </c>
      <c r="G52" s="41"/>
      <c r="H52" s="41"/>
      <c r="I52" s="41"/>
      <c r="J52" s="41"/>
      <c r="K52" s="41"/>
    </row>
    <row r="53" spans="1:11" x14ac:dyDescent="0.3">
      <c r="A53" s="41" t="s">
        <v>143</v>
      </c>
      <c r="B53" s="41" t="s">
        <v>13</v>
      </c>
      <c r="C53" s="41">
        <v>17.862638473510742</v>
      </c>
      <c r="D53" s="41"/>
      <c r="E53" s="41">
        <v>-0.73032736166929624</v>
      </c>
      <c r="F53" s="41">
        <v>0.60276712454796433</v>
      </c>
      <c r="G53" s="41"/>
      <c r="H53" s="41"/>
      <c r="I53" s="41"/>
      <c r="J53" s="41"/>
      <c r="K53" s="41"/>
    </row>
    <row r="54" spans="1:11" x14ac:dyDescent="0.3">
      <c r="A54" s="41" t="s">
        <v>215</v>
      </c>
      <c r="B54" s="41" t="s">
        <v>13</v>
      </c>
      <c r="C54" s="41">
        <v>16.876880645751953</v>
      </c>
      <c r="D54" s="41"/>
      <c r="E54" s="41">
        <v>0.25543046608949282</v>
      </c>
      <c r="F54" s="41">
        <v>1.1936918593282202</v>
      </c>
      <c r="G54" s="41"/>
      <c r="H54" s="41"/>
      <c r="I54" s="41"/>
      <c r="J54" s="41"/>
      <c r="K54" s="41"/>
    </row>
    <row r="55" spans="1:11" x14ac:dyDescent="0.3">
      <c r="A55" s="41" t="s">
        <v>142</v>
      </c>
      <c r="B55" s="41" t="s">
        <v>13</v>
      </c>
      <c r="C55" s="41">
        <v>16.76182746887207</v>
      </c>
      <c r="D55" s="41"/>
      <c r="E55" s="41">
        <v>0.37048364296937564</v>
      </c>
      <c r="F55" s="41">
        <v>1.2927861461490302</v>
      </c>
      <c r="G55" s="41"/>
      <c r="H55" s="41"/>
      <c r="I55" s="41"/>
      <c r="J55" s="41"/>
      <c r="K55" s="41"/>
    </row>
    <row r="56" spans="1:11" x14ac:dyDescent="0.3">
      <c r="A56" s="41" t="s">
        <v>141</v>
      </c>
      <c r="B56" s="41" t="s">
        <v>13</v>
      </c>
      <c r="C56" s="41">
        <v>16.724702835083008</v>
      </c>
      <c r="D56" s="41"/>
      <c r="E56" s="41">
        <v>0.40760827675843814</v>
      </c>
      <c r="F56" s="41">
        <v>1.3264849220418791</v>
      </c>
      <c r="G56" s="41"/>
      <c r="H56" s="41"/>
      <c r="I56" s="41"/>
      <c r="J56" s="41"/>
      <c r="K56" s="41"/>
    </row>
    <row r="57" spans="1:11" x14ac:dyDescent="0.3">
      <c r="A57" s="41" t="s">
        <v>140</v>
      </c>
      <c r="B57" s="41" t="s">
        <v>13</v>
      </c>
      <c r="C57" s="41">
        <v>16.942201614379883</v>
      </c>
      <c r="D57" s="41"/>
      <c r="E57" s="41">
        <v>0.19010949746156314</v>
      </c>
      <c r="F57" s="41">
        <v>1.1408503006752877</v>
      </c>
      <c r="G57" s="41"/>
      <c r="H57" s="41"/>
      <c r="I57" s="41"/>
      <c r="J57" s="41"/>
      <c r="K57" s="41"/>
    </row>
    <row r="58" spans="1:11" x14ac:dyDescent="0.3">
      <c r="A58" s="41" t="s">
        <v>216</v>
      </c>
      <c r="B58" s="41" t="s">
        <v>13</v>
      </c>
      <c r="C58" s="41">
        <v>17.309053421020508</v>
      </c>
      <c r="D58" s="41"/>
      <c r="E58" s="41">
        <v>-0.17674230917906186</v>
      </c>
      <c r="F58" s="41">
        <v>0.88469844399072162</v>
      </c>
      <c r="G58" s="41"/>
      <c r="H58" s="41"/>
      <c r="I58" s="41"/>
      <c r="J58" s="41"/>
      <c r="K58" s="41"/>
    </row>
    <row r="59" spans="1:11" x14ac:dyDescent="0.3">
      <c r="A59" s="41" t="s">
        <v>139</v>
      </c>
      <c r="B59" s="41" t="s">
        <v>13</v>
      </c>
      <c r="C59" s="41">
        <v>16.691106796264648</v>
      </c>
      <c r="D59" s="41"/>
      <c r="E59" s="41">
        <v>0.44120431557679751</v>
      </c>
      <c r="F59" s="41">
        <v>1.3577372500543423</v>
      </c>
      <c r="G59" s="41"/>
      <c r="H59" s="41"/>
      <c r="I59" s="41"/>
      <c r="J59" s="41"/>
      <c r="K59" s="41"/>
    </row>
    <row r="60" spans="1:11" x14ac:dyDescent="0.3">
      <c r="A60" s="41" t="s">
        <v>138</v>
      </c>
      <c r="B60" s="41" t="s">
        <v>13</v>
      </c>
      <c r="C60" s="41">
        <v>16.892967224121094</v>
      </c>
      <c r="D60" s="41"/>
      <c r="E60" s="41">
        <v>0.2393438877203522</v>
      </c>
      <c r="F60" s="41">
        <v>1.1804556888920976</v>
      </c>
      <c r="G60" s="41"/>
      <c r="H60" s="41"/>
      <c r="I60" s="41"/>
      <c r="J60" s="41"/>
      <c r="K60" s="41"/>
    </row>
    <row r="61" spans="1:11" x14ac:dyDescent="0.3">
      <c r="A61" s="41" t="s">
        <v>217</v>
      </c>
      <c r="B61" s="41" t="s">
        <v>13</v>
      </c>
      <c r="C61" s="41">
        <v>17.977409362792969</v>
      </c>
      <c r="D61" s="41"/>
      <c r="E61" s="41">
        <v>-0.8450982509515228</v>
      </c>
      <c r="F61" s="41">
        <v>0.55667289707978251</v>
      </c>
      <c r="G61" s="41"/>
      <c r="H61" s="41"/>
      <c r="I61" s="41"/>
      <c r="J61" s="41"/>
      <c r="K61" s="41"/>
    </row>
    <row r="62" spans="1:11" x14ac:dyDescent="0.3">
      <c r="A62" s="41" t="s">
        <v>137</v>
      </c>
      <c r="B62" s="41" t="s">
        <v>13</v>
      </c>
      <c r="C62" s="41">
        <v>17.129533767700195</v>
      </c>
      <c r="D62" s="41"/>
      <c r="E62" s="41">
        <v>2.7773441412506372E-3</v>
      </c>
      <c r="F62" s="41">
        <v>1.0019269624715219</v>
      </c>
      <c r="G62" s="41"/>
      <c r="H62" s="41"/>
      <c r="I62" s="41"/>
      <c r="J62" s="41"/>
      <c r="K62" s="41"/>
    </row>
    <row r="63" spans="1:11" x14ac:dyDescent="0.3">
      <c r="A63" s="41" t="s">
        <v>136</v>
      </c>
      <c r="B63" s="41" t="s">
        <v>13</v>
      </c>
      <c r="C63" s="41">
        <v>16.39849853515625</v>
      </c>
      <c r="D63" s="41"/>
      <c r="E63" s="41">
        <v>0.73381257668519595</v>
      </c>
      <c r="F63" s="41">
        <v>1.6630281355005863</v>
      </c>
      <c r="G63" s="41"/>
      <c r="H63" s="41"/>
      <c r="I63" s="41"/>
      <c r="J63" s="41"/>
      <c r="K63" s="41"/>
    </row>
    <row r="64" spans="1:11" x14ac:dyDescent="0.3">
      <c r="A64" s="41" t="s">
        <v>135</v>
      </c>
      <c r="B64" s="41" t="s">
        <v>13</v>
      </c>
      <c r="C64" s="41">
        <v>16.801437377929688</v>
      </c>
      <c r="D64" s="41"/>
      <c r="E64" s="41">
        <v>0.33087373391175845</v>
      </c>
      <c r="F64" s="41">
        <v>1.2577748853242103</v>
      </c>
      <c r="G64" s="41"/>
      <c r="H64" s="41"/>
      <c r="I64" s="41"/>
      <c r="J64" s="41"/>
      <c r="K64" s="41"/>
    </row>
    <row r="65" spans="1:11" x14ac:dyDescent="0.3">
      <c r="A65" s="41" t="s">
        <v>218</v>
      </c>
      <c r="B65" s="41" t="s">
        <v>13</v>
      </c>
      <c r="C65" s="41">
        <v>16.883377075195313</v>
      </c>
      <c r="D65" s="41"/>
      <c r="E65" s="41">
        <v>0.24893403664613345</v>
      </c>
      <c r="F65" s="41">
        <v>1.1883287706750885</v>
      </c>
      <c r="G65" s="41"/>
      <c r="H65" s="41"/>
      <c r="I65" s="41"/>
      <c r="J65" s="41"/>
      <c r="K65" s="41"/>
    </row>
    <row r="66" spans="1:11" x14ac:dyDescent="0.3">
      <c r="A66" s="41" t="s">
        <v>134</v>
      </c>
      <c r="B66" s="41" t="s">
        <v>13</v>
      </c>
      <c r="C66" s="41">
        <v>16.714300155639648</v>
      </c>
      <c r="D66" s="41"/>
      <c r="E66" s="41">
        <v>0.41801095620179751</v>
      </c>
      <c r="F66" s="41">
        <v>1.3360842249230727</v>
      </c>
      <c r="G66" s="41"/>
      <c r="H66" s="41"/>
      <c r="I66" s="41"/>
      <c r="J66" s="41"/>
      <c r="K66" s="41"/>
    </row>
    <row r="67" spans="1:11" x14ac:dyDescent="0.3">
      <c r="A67" s="41" t="s">
        <v>133</v>
      </c>
      <c r="B67" s="41" t="s">
        <v>13</v>
      </c>
      <c r="C67" s="41">
        <v>16.74705696105957</v>
      </c>
      <c r="D67" s="41"/>
      <c r="E67" s="41">
        <v>0.38525415078187564</v>
      </c>
      <c r="F67" s="41">
        <v>1.3060898527031473</v>
      </c>
      <c r="G67" s="41"/>
      <c r="H67" s="41"/>
      <c r="I67" s="41"/>
      <c r="J67" s="41"/>
      <c r="K67" s="41"/>
    </row>
    <row r="68" spans="1:11" x14ac:dyDescent="0.3">
      <c r="A68" s="41" t="s">
        <v>132</v>
      </c>
      <c r="B68" s="41" t="s">
        <v>13</v>
      </c>
      <c r="C68" s="41">
        <v>16.841108322143555</v>
      </c>
      <c r="D68" s="41"/>
      <c r="E68" s="41">
        <v>0.29120278969789126</v>
      </c>
      <c r="F68" s="41">
        <v>1.223660030500118</v>
      </c>
      <c r="G68" s="41"/>
      <c r="H68" s="41"/>
      <c r="I68" s="41"/>
      <c r="J68" s="41"/>
      <c r="K68" s="41"/>
    </row>
    <row r="69" spans="1:11" x14ac:dyDescent="0.3">
      <c r="A69" s="41" t="s">
        <v>131</v>
      </c>
      <c r="B69" s="41" t="s">
        <v>13</v>
      </c>
      <c r="C69" s="41">
        <v>16.678642272949219</v>
      </c>
      <c r="D69" s="41"/>
      <c r="E69" s="41">
        <v>0.4536688388922272</v>
      </c>
      <c r="F69" s="41">
        <v>1.3695185799477292</v>
      </c>
      <c r="G69" s="41"/>
      <c r="H69" s="41"/>
      <c r="I69" s="41"/>
      <c r="J69" s="41"/>
      <c r="K69" s="41"/>
    </row>
    <row r="70" spans="1:11" x14ac:dyDescent="0.3">
      <c r="A70" s="41" t="s">
        <v>130</v>
      </c>
      <c r="B70" s="41" t="s">
        <v>13</v>
      </c>
      <c r="C70" s="41">
        <v>17.47114372253418</v>
      </c>
      <c r="D70" s="41"/>
      <c r="E70" s="41">
        <v>-0.33883261069273374</v>
      </c>
      <c r="F70" s="41">
        <v>0.79068085036491675</v>
      </c>
      <c r="G70" s="41"/>
      <c r="H70" s="41"/>
      <c r="I70" s="41"/>
      <c r="J70" s="41"/>
      <c r="K70" s="41"/>
    </row>
    <row r="71" spans="1:11" x14ac:dyDescent="0.3">
      <c r="A71" s="41" t="s">
        <v>129</v>
      </c>
      <c r="B71" s="41" t="s">
        <v>13</v>
      </c>
      <c r="C71" s="41">
        <v>17.139968872070313</v>
      </c>
      <c r="D71" s="41"/>
      <c r="E71" s="41">
        <v>-7.6577602288665503E-3</v>
      </c>
      <c r="F71" s="41">
        <v>0.99470610738894316</v>
      </c>
      <c r="G71" s="41"/>
      <c r="H71" s="41"/>
      <c r="I71" s="41"/>
      <c r="J71" s="41"/>
      <c r="K71" s="41"/>
    </row>
    <row r="72" spans="1:11" x14ac:dyDescent="0.3">
      <c r="A72" s="41" t="s">
        <v>128</v>
      </c>
      <c r="B72" s="41" t="s">
        <v>13</v>
      </c>
      <c r="C72" s="41">
        <v>16.981653213500977</v>
      </c>
      <c r="D72" s="41"/>
      <c r="E72" s="41">
        <v>0.15065789834046939</v>
      </c>
      <c r="F72" s="41">
        <v>1.1100755737474719</v>
      </c>
      <c r="G72" s="41"/>
      <c r="H72" s="41"/>
      <c r="I72" s="41"/>
      <c r="J72" s="41"/>
      <c r="K72" s="41"/>
    </row>
    <row r="73" spans="1:11" x14ac:dyDescent="0.3">
      <c r="A73" s="41" t="s">
        <v>127</v>
      </c>
      <c r="B73" s="41" t="s">
        <v>13</v>
      </c>
      <c r="C73" s="41">
        <v>17.382993698120117</v>
      </c>
      <c r="D73" s="41"/>
      <c r="E73" s="41">
        <v>-0.25068258627867124</v>
      </c>
      <c r="F73" s="41">
        <v>0.84049865372089927</v>
      </c>
      <c r="G73" s="41"/>
      <c r="H73" s="41"/>
      <c r="I73" s="41"/>
      <c r="J73" s="41"/>
      <c r="K73" s="41"/>
    </row>
    <row r="74" spans="1:11" x14ac:dyDescent="0.3">
      <c r="A74" s="41" t="s">
        <v>124</v>
      </c>
      <c r="B74" s="41" t="s">
        <v>13</v>
      </c>
      <c r="C74" s="41">
        <v>17.075462341308594</v>
      </c>
      <c r="D74" s="41"/>
      <c r="E74" s="41">
        <v>5.68487705328522E-2</v>
      </c>
      <c r="F74" s="41">
        <v>1.0401912235121196</v>
      </c>
      <c r="G74" s="41"/>
      <c r="H74" s="41"/>
      <c r="I74" s="41"/>
      <c r="J74" s="41"/>
      <c r="K74" s="41"/>
    </row>
    <row r="75" spans="1:11" x14ac:dyDescent="0.3">
      <c r="A75" s="41" t="s">
        <v>123</v>
      </c>
      <c r="B75" s="41" t="s">
        <v>13</v>
      </c>
      <c r="C75" s="41">
        <v>17.049566268920898</v>
      </c>
      <c r="D75" s="41"/>
      <c r="E75" s="41">
        <v>8.2744842920547512E-2</v>
      </c>
      <c r="F75" s="41">
        <v>1.0590310164006469</v>
      </c>
      <c r="G75" s="41"/>
      <c r="H75" s="41"/>
      <c r="I75" s="41"/>
      <c r="J75" s="41"/>
      <c r="K75" s="41"/>
    </row>
    <row r="76" spans="1:11" x14ac:dyDescent="0.3">
      <c r="A76" s="41" t="s">
        <v>122</v>
      </c>
      <c r="B76" s="41" t="s">
        <v>13</v>
      </c>
      <c r="C76" s="41">
        <v>17.181976318359375</v>
      </c>
      <c r="D76" s="41"/>
      <c r="E76" s="41">
        <v>-4.966520651792905E-2</v>
      </c>
      <c r="F76" s="41">
        <v>0.96616051123904934</v>
      </c>
      <c r="G76" s="41"/>
      <c r="H76" s="41"/>
      <c r="I76" s="41"/>
      <c r="J76" s="41"/>
      <c r="K76" s="41"/>
    </row>
    <row r="77" spans="1:11" x14ac:dyDescent="0.3">
      <c r="A77" s="41" t="s">
        <v>121</v>
      </c>
      <c r="B77" s="41" t="s">
        <v>13</v>
      </c>
      <c r="C77" s="41">
        <v>16.999494552612305</v>
      </c>
      <c r="D77" s="41"/>
      <c r="E77" s="41">
        <v>0.13281655922914126</v>
      </c>
      <c r="F77" s="41">
        <v>1.0964321667809851</v>
      </c>
      <c r="G77" s="41"/>
      <c r="H77" s="41"/>
      <c r="I77" s="41"/>
      <c r="J77" s="41"/>
      <c r="K77" s="41"/>
    </row>
    <row r="78" spans="1:11" x14ac:dyDescent="0.3">
      <c r="A78" s="41" t="s">
        <v>120</v>
      </c>
      <c r="B78" s="41" t="s">
        <v>13</v>
      </c>
      <c r="C78" s="41">
        <v>17.479476928710938</v>
      </c>
      <c r="D78" s="41"/>
      <c r="E78" s="41">
        <v>-0.34716581686949155</v>
      </c>
      <c r="F78" s="41">
        <v>0.78612693305906045</v>
      </c>
      <c r="G78" s="41"/>
      <c r="H78" s="41"/>
      <c r="I78" s="41"/>
      <c r="J78" s="41"/>
      <c r="K78" s="41"/>
    </row>
    <row r="79" spans="1:11" x14ac:dyDescent="0.3">
      <c r="A79" s="41" t="s">
        <v>119</v>
      </c>
      <c r="B79" s="41" t="s">
        <v>13</v>
      </c>
      <c r="C79" s="41">
        <v>16.86662483215332</v>
      </c>
      <c r="D79" s="41"/>
      <c r="E79" s="41">
        <v>0.26568627968812564</v>
      </c>
      <c r="F79" s="41">
        <v>1.2022077951578289</v>
      </c>
      <c r="G79" s="41"/>
      <c r="H79" s="41"/>
      <c r="I79" s="41"/>
      <c r="J79" s="41"/>
      <c r="K79" s="41"/>
    </row>
    <row r="80" spans="1:11" x14ac:dyDescent="0.3">
      <c r="A80" s="41" t="s">
        <v>118</v>
      </c>
      <c r="B80" s="41" t="s">
        <v>13</v>
      </c>
      <c r="C80" s="41">
        <v>16.627365112304688</v>
      </c>
      <c r="D80" s="41"/>
      <c r="E80" s="41">
        <v>0.50494599953675845</v>
      </c>
      <c r="F80" s="41">
        <v>1.4190702390257373</v>
      </c>
      <c r="G80" s="41"/>
      <c r="H80" s="41"/>
      <c r="I80" s="41"/>
      <c r="J80" s="41"/>
      <c r="K80" s="41"/>
    </row>
    <row r="81" spans="1:11" x14ac:dyDescent="0.3">
      <c r="A81" s="41" t="s">
        <v>115</v>
      </c>
      <c r="B81" s="41" t="s">
        <v>13</v>
      </c>
      <c r="C81" s="41">
        <v>16.895456314086914</v>
      </c>
      <c r="D81" s="41"/>
      <c r="E81" s="41">
        <v>0.23685479775453189</v>
      </c>
      <c r="F81" s="41">
        <v>1.1784207978822248</v>
      </c>
      <c r="G81" s="41"/>
      <c r="H81" s="41"/>
      <c r="I81" s="41"/>
      <c r="J81" s="41"/>
      <c r="K81" s="41"/>
    </row>
    <row r="82" spans="1:11" x14ac:dyDescent="0.3">
      <c r="A82" s="41" t="s">
        <v>114</v>
      </c>
      <c r="B82" s="41" t="s">
        <v>13</v>
      </c>
      <c r="C82" s="41">
        <v>17.433269500732422</v>
      </c>
      <c r="D82" s="41"/>
      <c r="E82" s="41">
        <v>-0.30095838889097593</v>
      </c>
      <c r="F82" s="41">
        <v>0.81171299257139884</v>
      </c>
      <c r="G82" s="41"/>
      <c r="H82" s="41"/>
      <c r="I82" s="41"/>
      <c r="J82" s="41"/>
      <c r="K82" s="41"/>
    </row>
    <row r="83" spans="1:11" x14ac:dyDescent="0.3">
      <c r="A83" s="41" t="s">
        <v>113</v>
      </c>
      <c r="B83" s="41" t="s">
        <v>13</v>
      </c>
      <c r="C83" s="41">
        <v>16.688016891479492</v>
      </c>
      <c r="D83" s="41"/>
      <c r="E83" s="41">
        <v>0.44429422036195376</v>
      </c>
      <c r="F83" s="41">
        <v>1.3606483120276969</v>
      </c>
      <c r="G83" s="41"/>
      <c r="H83" s="41"/>
      <c r="I83" s="41"/>
      <c r="J83" s="41"/>
      <c r="K83" s="41"/>
    </row>
    <row r="84" spans="1:11" x14ac:dyDescent="0.3">
      <c r="A84" s="41" t="s">
        <v>110</v>
      </c>
      <c r="B84" s="41" t="s">
        <v>13</v>
      </c>
      <c r="C84" s="41">
        <v>17.267047882080078</v>
      </c>
      <c r="D84" s="41"/>
      <c r="E84" s="41">
        <v>-0.13473677023863218</v>
      </c>
      <c r="F84" s="41">
        <v>0.91083600680696097</v>
      </c>
      <c r="G84" s="41"/>
      <c r="H84" s="41"/>
      <c r="I84" s="41"/>
      <c r="J84" s="41"/>
      <c r="K84" s="41"/>
    </row>
    <row r="85" spans="1:11" s="8" customFormat="1" x14ac:dyDescent="0.3">
      <c r="A85" s="8" t="s">
        <v>109</v>
      </c>
      <c r="B85" s="8" t="s">
        <v>13</v>
      </c>
      <c r="C85" s="8">
        <v>16.885370254516602</v>
      </c>
      <c r="E85" s="8">
        <v>0.24694085732484439</v>
      </c>
      <c r="F85" s="8">
        <v>1.1866881488788552</v>
      </c>
    </row>
    <row r="86" spans="1:11" x14ac:dyDescent="0.3">
      <c r="A86" s="41" t="s">
        <v>86</v>
      </c>
      <c r="B86" s="41" t="s">
        <v>162</v>
      </c>
      <c r="C86" s="41">
        <v>20.507070541381836</v>
      </c>
      <c r="D86" s="41">
        <v>20.937661439944538</v>
      </c>
      <c r="E86" s="41">
        <v>0.43059089856270205</v>
      </c>
      <c r="F86" s="41">
        <v>1.3477854893715553</v>
      </c>
      <c r="G86" s="41">
        <v>1.3204780763440525</v>
      </c>
      <c r="H86" s="41">
        <v>1.0206799442692056</v>
      </c>
      <c r="I86" s="41">
        <v>2.953054966070932E-2</v>
      </c>
      <c r="J86" s="41">
        <v>1.0000000000000016</v>
      </c>
      <c r="K86" s="41">
        <v>1.2018118166840692</v>
      </c>
    </row>
    <row r="87" spans="1:11" x14ac:dyDescent="0.3">
      <c r="A87" s="41" t="s">
        <v>84</v>
      </c>
      <c r="B87" s="41" t="s">
        <v>162</v>
      </c>
      <c r="C87" s="41">
        <v>20.66046142578125</v>
      </c>
      <c r="D87" s="41"/>
      <c r="E87" s="41">
        <v>0.27720001416328799</v>
      </c>
      <c r="F87" s="41">
        <v>1.2118406574684188</v>
      </c>
      <c r="G87" s="41">
        <v>1.1390387785516298</v>
      </c>
      <c r="H87" s="41">
        <v>1.0639151890942307</v>
      </c>
      <c r="I87" s="41">
        <v>8.9383149758365324E-2</v>
      </c>
      <c r="J87" s="41"/>
      <c r="K87" s="41"/>
    </row>
    <row r="88" spans="1:11" x14ac:dyDescent="0.3">
      <c r="A88" s="41" t="s">
        <v>83</v>
      </c>
      <c r="B88" s="41" t="s">
        <v>162</v>
      </c>
      <c r="C88" s="41">
        <v>21.028585433959961</v>
      </c>
      <c r="D88" s="41"/>
      <c r="E88" s="41">
        <v>-9.0923994015422949E-2</v>
      </c>
      <c r="F88" s="41">
        <v>0.93892121151217756</v>
      </c>
      <c r="G88" s="41">
        <v>1.2521487119410533</v>
      </c>
      <c r="H88" s="41">
        <v>0.74984800332277035</v>
      </c>
      <c r="I88" s="41">
        <v>-0.4153299087133141</v>
      </c>
      <c r="J88" s="41"/>
      <c r="K88" s="41"/>
    </row>
    <row r="89" spans="1:11" x14ac:dyDescent="0.3">
      <c r="A89" s="41" t="s">
        <v>82</v>
      </c>
      <c r="B89" s="41" t="s">
        <v>162</v>
      </c>
      <c r="C89" s="41">
        <v>20.647428512573242</v>
      </c>
      <c r="D89" s="41"/>
      <c r="E89" s="41">
        <v>0.2902329273712958</v>
      </c>
      <c r="F89" s="41">
        <v>1.2228376925087066</v>
      </c>
      <c r="G89" s="41">
        <v>1.2573010564681837</v>
      </c>
      <c r="H89" s="41">
        <v>0.97258940984565279</v>
      </c>
      <c r="I89" s="41">
        <v>-4.0097212180110912E-2</v>
      </c>
      <c r="J89" s="41"/>
      <c r="K89" s="41"/>
    </row>
    <row r="90" spans="1:11" x14ac:dyDescent="0.3">
      <c r="A90" s="41" t="s">
        <v>81</v>
      </c>
      <c r="B90" s="41" t="s">
        <v>162</v>
      </c>
      <c r="C90" s="41">
        <v>22.147829055786133</v>
      </c>
      <c r="D90" s="41"/>
      <c r="E90" s="41">
        <v>-1.2101676158415948</v>
      </c>
      <c r="F90" s="41">
        <v>0.4322183965453103</v>
      </c>
      <c r="G90" s="41">
        <v>1.2973782446454925</v>
      </c>
      <c r="H90" s="41">
        <v>0.33314755995728418</v>
      </c>
      <c r="I90" s="41">
        <v>-1.5857667678441734</v>
      </c>
      <c r="J90" s="41"/>
      <c r="K90" s="41"/>
    </row>
    <row r="91" spans="1:11" x14ac:dyDescent="0.3">
      <c r="A91" s="41" t="s">
        <v>80</v>
      </c>
      <c r="B91" s="41" t="s">
        <v>162</v>
      </c>
      <c r="C91" s="41">
        <v>20.723472595214844</v>
      </c>
      <c r="D91" s="41"/>
      <c r="E91" s="41">
        <v>0.21418884472969424</v>
      </c>
      <c r="F91" s="41">
        <v>1.1600514920504916</v>
      </c>
      <c r="G91" s="41">
        <v>1.4411152181635853</v>
      </c>
      <c r="H91" s="41">
        <v>0.80496790085163805</v>
      </c>
      <c r="I91" s="41">
        <v>-0.31299683986565791</v>
      </c>
      <c r="J91" s="41"/>
      <c r="K91" s="41"/>
    </row>
    <row r="92" spans="1:11" x14ac:dyDescent="0.3">
      <c r="A92" s="41" t="s">
        <v>79</v>
      </c>
      <c r="B92" s="41" t="s">
        <v>162</v>
      </c>
      <c r="C92" s="41">
        <v>20.761054992675781</v>
      </c>
      <c r="D92" s="41"/>
      <c r="E92" s="41">
        <v>0.17660644726875674</v>
      </c>
      <c r="F92" s="41">
        <v>1.1302222117895857</v>
      </c>
      <c r="G92" s="41">
        <v>1.2369128597714383</v>
      </c>
      <c r="H92" s="41">
        <v>0.91374441041742638</v>
      </c>
      <c r="I92" s="41">
        <v>-0.13013741908929083</v>
      </c>
      <c r="J92" s="41"/>
      <c r="K92" s="41"/>
    </row>
    <row r="93" spans="1:11" x14ac:dyDescent="0.3">
      <c r="A93" s="41" t="s">
        <v>78</v>
      </c>
      <c r="B93" s="41" t="s">
        <v>162</v>
      </c>
      <c r="C93" s="41">
        <v>20.574516296386719</v>
      </c>
      <c r="D93" s="41"/>
      <c r="E93" s="41">
        <v>0.36314514355781924</v>
      </c>
      <c r="F93" s="41">
        <v>1.2862268788672384</v>
      </c>
      <c r="G93" s="41">
        <v>1.2457783137952529</v>
      </c>
      <c r="H93" s="41">
        <v>1.0324685095446551</v>
      </c>
      <c r="I93" s="41">
        <v>4.6097779885318546E-2</v>
      </c>
      <c r="J93" s="41"/>
      <c r="K93" s="41"/>
    </row>
    <row r="94" spans="1:11" x14ac:dyDescent="0.3">
      <c r="A94" s="41" t="s">
        <v>77</v>
      </c>
      <c r="B94" s="41" t="s">
        <v>162</v>
      </c>
      <c r="C94" s="41">
        <v>20.892396926879883</v>
      </c>
      <c r="D94" s="41"/>
      <c r="E94" s="41">
        <v>4.5264513064655176E-2</v>
      </c>
      <c r="F94" s="41">
        <v>1.0318723521274604</v>
      </c>
      <c r="G94" s="41">
        <v>1.4731836770309028</v>
      </c>
      <c r="H94" s="41">
        <v>0.70043699792216407</v>
      </c>
      <c r="I94" s="41">
        <v>-0.51367280422112671</v>
      </c>
      <c r="J94" s="41"/>
      <c r="K94" s="41"/>
    </row>
    <row r="95" spans="1:11" x14ac:dyDescent="0.3">
      <c r="A95" s="41" t="s">
        <v>76</v>
      </c>
      <c r="B95" s="41" t="s">
        <v>162</v>
      </c>
      <c r="C95" s="41">
        <v>20.517421722412109</v>
      </c>
      <c r="D95" s="41"/>
      <c r="E95" s="41">
        <v>0.42023971753242861</v>
      </c>
      <c r="F95" s="41">
        <v>1.3381498826725462</v>
      </c>
      <c r="G95" s="41">
        <v>0.92873163294076122</v>
      </c>
      <c r="H95" s="41">
        <v>1.4408359048085742</v>
      </c>
      <c r="I95" s="41">
        <v>0.52690603794195934</v>
      </c>
      <c r="J95" s="41"/>
      <c r="K95" s="41"/>
    </row>
    <row r="96" spans="1:11" x14ac:dyDescent="0.3">
      <c r="A96" s="41" t="s">
        <v>75</v>
      </c>
      <c r="B96" s="41" t="s">
        <v>162</v>
      </c>
      <c r="C96" s="41">
        <v>20.667627334594727</v>
      </c>
      <c r="D96" s="41"/>
      <c r="E96" s="41">
        <v>0.27003410534981143</v>
      </c>
      <c r="F96" s="41">
        <v>1.2058363333573767</v>
      </c>
      <c r="G96" s="41">
        <v>0.86140043146380274</v>
      </c>
      <c r="H96" s="41">
        <v>1.3998557341192226</v>
      </c>
      <c r="I96" s="41">
        <v>0.48527815403082614</v>
      </c>
      <c r="J96" s="41"/>
      <c r="K96" s="41"/>
    </row>
    <row r="97" spans="1:11" x14ac:dyDescent="0.3">
      <c r="A97" s="41" t="s">
        <v>74</v>
      </c>
      <c r="B97" s="41" t="s">
        <v>162</v>
      </c>
      <c r="C97" s="41">
        <v>20.998655319213867</v>
      </c>
      <c r="D97" s="41"/>
      <c r="E97" s="41">
        <v>-6.0993879269329199E-2</v>
      </c>
      <c r="F97" s="41">
        <v>0.95860350542414641</v>
      </c>
      <c r="G97" s="41">
        <v>1.083847357804129</v>
      </c>
      <c r="H97" s="41">
        <v>0.88444511906757217</v>
      </c>
      <c r="I97" s="41">
        <v>-0.17715547023675168</v>
      </c>
      <c r="J97" s="41"/>
      <c r="K97" s="41"/>
    </row>
    <row r="98" spans="1:11" x14ac:dyDescent="0.3">
      <c r="A98" s="41" t="s">
        <v>73</v>
      </c>
      <c r="B98" s="41" t="s">
        <v>162</v>
      </c>
      <c r="C98" s="41">
        <v>20.968008041381836</v>
      </c>
      <c r="D98" s="41"/>
      <c r="E98" s="41">
        <v>-3.0346601437297949E-2</v>
      </c>
      <c r="F98" s="41">
        <v>0.9791850242279927</v>
      </c>
      <c r="G98" s="41">
        <v>1.1705266953377631</v>
      </c>
      <c r="H98" s="41">
        <v>0.83653369729038296</v>
      </c>
      <c r="I98" s="41">
        <v>-0.25750443874261114</v>
      </c>
      <c r="J98" s="41"/>
      <c r="K98" s="41"/>
    </row>
    <row r="99" spans="1:11" x14ac:dyDescent="0.3">
      <c r="A99" s="41" t="s">
        <v>72</v>
      </c>
      <c r="B99" s="41" t="s">
        <v>162</v>
      </c>
      <c r="C99" s="41">
        <v>20.781259536743164</v>
      </c>
      <c r="D99" s="41"/>
      <c r="E99" s="41">
        <v>0.15640190320137393</v>
      </c>
      <c r="F99" s="41">
        <v>1.114504083975103</v>
      </c>
      <c r="G99" s="41">
        <v>1.8309655092198092</v>
      </c>
      <c r="H99" s="41">
        <v>0.60869747592897216</v>
      </c>
      <c r="I99" s="41">
        <v>-0.71620271144768932</v>
      </c>
      <c r="J99" s="41"/>
      <c r="K99" s="41"/>
    </row>
    <row r="100" spans="1:11" x14ac:dyDescent="0.3">
      <c r="A100" s="41" t="s">
        <v>71</v>
      </c>
      <c r="B100" s="41" t="s">
        <v>162</v>
      </c>
      <c r="C100" s="41">
        <v>20.876214981079102</v>
      </c>
      <c r="D100" s="41"/>
      <c r="E100" s="41">
        <v>6.1446458865436426E-2</v>
      </c>
      <c r="F100" s="41">
        <v>1.0435114704058479</v>
      </c>
      <c r="G100" s="41">
        <v>1.2057876906763707</v>
      </c>
      <c r="H100" s="41">
        <v>0.86541891120194125</v>
      </c>
      <c r="I100" s="41">
        <v>-0.20852944789788458</v>
      </c>
      <c r="J100" s="41"/>
      <c r="K100" s="41"/>
    </row>
    <row r="101" spans="1:11" x14ac:dyDescent="0.3">
      <c r="A101" s="41" t="s">
        <v>70</v>
      </c>
      <c r="B101" s="41" t="s">
        <v>162</v>
      </c>
      <c r="C101" s="41">
        <v>20.948108673095703</v>
      </c>
      <c r="D101" s="41"/>
      <c r="E101" s="41">
        <v>-1.0447233151165136E-2</v>
      </c>
      <c r="F101" s="41">
        <v>0.99278468606727088</v>
      </c>
      <c r="G101" s="41">
        <v>0.88727890858620695</v>
      </c>
      <c r="H101" s="41">
        <v>1.1189093716305927</v>
      </c>
      <c r="I101" s="41">
        <v>0.16209318698981082</v>
      </c>
      <c r="J101" s="41"/>
      <c r="K101" s="41"/>
    </row>
    <row r="102" spans="1:11" x14ac:dyDescent="0.3">
      <c r="A102" s="41" t="s">
        <v>69</v>
      </c>
      <c r="B102" s="41" t="s">
        <v>162</v>
      </c>
      <c r="C102" s="41">
        <v>20.626693725585938</v>
      </c>
      <c r="D102" s="41"/>
      <c r="E102" s="41">
        <v>0.31096771435860049</v>
      </c>
      <c r="F102" s="41">
        <v>1.2405395357410198</v>
      </c>
      <c r="G102" s="41">
        <v>1.1142572885133195</v>
      </c>
      <c r="H102" s="41">
        <v>1.1133331130336965</v>
      </c>
      <c r="I102" s="41">
        <v>0.15488531650641241</v>
      </c>
      <c r="J102" s="41"/>
      <c r="K102" s="41"/>
    </row>
    <row r="103" spans="1:11" x14ac:dyDescent="0.3">
      <c r="A103" s="41" t="s">
        <v>67</v>
      </c>
      <c r="B103" s="41" t="s">
        <v>162</v>
      </c>
      <c r="C103" s="41">
        <v>20.521446228027344</v>
      </c>
      <c r="D103" s="41"/>
      <c r="E103" s="41">
        <v>0.41621521191719424</v>
      </c>
      <c r="F103" s="41">
        <v>1.3344222153084366</v>
      </c>
      <c r="G103" s="41">
        <v>0.76810298359469042</v>
      </c>
      <c r="H103" s="41">
        <v>1.7372959665686956</v>
      </c>
      <c r="I103" s="41">
        <v>0.79684355320074851</v>
      </c>
      <c r="J103" s="41"/>
      <c r="K103" s="41"/>
    </row>
    <row r="104" spans="1:11" x14ac:dyDescent="0.3">
      <c r="A104" s="41" t="s">
        <v>66</v>
      </c>
      <c r="B104" s="41" t="s">
        <v>162</v>
      </c>
      <c r="C104" s="41">
        <v>20.42357063293457</v>
      </c>
      <c r="D104" s="41"/>
      <c r="E104" s="41">
        <v>0.51409080700996768</v>
      </c>
      <c r="F104" s="41">
        <v>1.4280938648298795</v>
      </c>
      <c r="G104" s="41">
        <v>1.4957014512175175</v>
      </c>
      <c r="H104" s="41">
        <v>0.95479874253474539</v>
      </c>
      <c r="I104" s="41">
        <v>-6.6731428488704989E-2</v>
      </c>
      <c r="J104" s="41"/>
      <c r="K104" s="41"/>
    </row>
    <row r="105" spans="1:11" x14ac:dyDescent="0.3">
      <c r="A105" s="41" t="s">
        <v>65</v>
      </c>
      <c r="B105" s="41" t="s">
        <v>162</v>
      </c>
      <c r="C105" s="41">
        <v>21.107927322387695</v>
      </c>
      <c r="D105" s="41"/>
      <c r="E105" s="41">
        <v>-0.17026588244315732</v>
      </c>
      <c r="F105" s="41">
        <v>0.88867888640661785</v>
      </c>
      <c r="G105" s="41">
        <v>1.1848477021482891</v>
      </c>
      <c r="H105" s="41">
        <v>0.7500363842503327</v>
      </c>
      <c r="I105" s="41">
        <v>-0.41496751247307984</v>
      </c>
      <c r="J105" s="41"/>
      <c r="K105" s="41"/>
    </row>
    <row r="106" spans="1:11" x14ac:dyDescent="0.3">
      <c r="A106" s="41" t="s">
        <v>64</v>
      </c>
      <c r="B106" s="41" t="s">
        <v>162</v>
      </c>
      <c r="C106" s="41">
        <v>20.978134155273438</v>
      </c>
      <c r="D106" s="41"/>
      <c r="E106" s="41">
        <v>-4.0472715328899511E-2</v>
      </c>
      <c r="F106" s="41">
        <v>0.97233629823761258</v>
      </c>
      <c r="G106" s="41">
        <v>1.0886539868377101</v>
      </c>
      <c r="H106" s="41">
        <v>0.8931545835440573</v>
      </c>
      <c r="I106" s="41">
        <v>-0.16301820217034543</v>
      </c>
      <c r="J106" s="41"/>
      <c r="K106" s="41"/>
    </row>
    <row r="107" spans="1:11" x14ac:dyDescent="0.3">
      <c r="A107" s="41" t="s">
        <v>62</v>
      </c>
      <c r="B107" s="41" t="s">
        <v>162</v>
      </c>
      <c r="C107" s="41">
        <v>20.310762405395508</v>
      </c>
      <c r="D107" s="41"/>
      <c r="E107" s="41">
        <v>0.62689903454903018</v>
      </c>
      <c r="F107" s="41">
        <v>1.5442421902835135</v>
      </c>
      <c r="G107" s="41">
        <v>1.5199975524917388</v>
      </c>
      <c r="H107" s="41">
        <v>1.0159504452833035</v>
      </c>
      <c r="I107" s="41">
        <v>2.2830033913638918E-2</v>
      </c>
      <c r="J107" s="41"/>
      <c r="K107" s="41"/>
    </row>
    <row r="108" spans="1:11" x14ac:dyDescent="0.3">
      <c r="A108" s="41" t="s">
        <v>61</v>
      </c>
      <c r="B108" s="41" t="s">
        <v>162</v>
      </c>
      <c r="C108" s="41">
        <v>20.490140914916992</v>
      </c>
      <c r="D108" s="41"/>
      <c r="E108" s="41">
        <v>0.4475205250275458</v>
      </c>
      <c r="F108" s="41">
        <v>1.3636945401432825</v>
      </c>
      <c r="G108" s="41">
        <v>1.3529422416368244</v>
      </c>
      <c r="H108" s="41">
        <v>1.0079473448130718</v>
      </c>
      <c r="I108" s="41">
        <v>1.1420274392154666E-2</v>
      </c>
      <c r="J108" s="41"/>
      <c r="K108" s="41"/>
    </row>
    <row r="109" spans="1:11" x14ac:dyDescent="0.3">
      <c r="A109" s="41" t="s">
        <v>60</v>
      </c>
      <c r="B109" s="41" t="s">
        <v>162</v>
      </c>
      <c r="C109" s="41">
        <v>20.811822891235352</v>
      </c>
      <c r="D109" s="41"/>
      <c r="E109" s="41">
        <v>0.12583854870918643</v>
      </c>
      <c r="F109" s="41">
        <v>1.0911417610855159</v>
      </c>
      <c r="G109" s="41">
        <v>0.97600622206409382</v>
      </c>
      <c r="H109" s="41">
        <v>1.1179659887597122</v>
      </c>
      <c r="I109" s="41">
        <v>0.16087629856207653</v>
      </c>
      <c r="J109" s="41"/>
      <c r="K109" s="41"/>
    </row>
    <row r="110" spans="1:11" x14ac:dyDescent="0.3">
      <c r="A110" s="41" t="s">
        <v>59</v>
      </c>
      <c r="B110" s="41" t="s">
        <v>162</v>
      </c>
      <c r="C110" s="41">
        <v>20.764688491821289</v>
      </c>
      <c r="D110" s="41"/>
      <c r="E110" s="41">
        <v>0.17297294812324893</v>
      </c>
      <c r="F110" s="41">
        <v>1.1273792725350396</v>
      </c>
      <c r="G110" s="41">
        <v>0.83423714156824824</v>
      </c>
      <c r="H110" s="41">
        <v>1.3513894507450548</v>
      </c>
      <c r="I110" s="41">
        <v>0.43444349826910766</v>
      </c>
      <c r="J110" s="41"/>
      <c r="K110" s="41"/>
    </row>
    <row r="111" spans="1:11" x14ac:dyDescent="0.3">
      <c r="A111" s="41" t="s">
        <v>58</v>
      </c>
      <c r="B111" s="41" t="s">
        <v>162</v>
      </c>
      <c r="C111" s="41">
        <v>20.584821701049805</v>
      </c>
      <c r="D111" s="41"/>
      <c r="E111" s="41">
        <v>0.3528397388947333</v>
      </c>
      <c r="F111" s="41">
        <v>1.2770718883810375</v>
      </c>
      <c r="G111" s="41">
        <v>1.2586881326844093</v>
      </c>
      <c r="H111" s="41">
        <v>1.0146054890161085</v>
      </c>
      <c r="I111" s="41">
        <v>2.0918870583560911E-2</v>
      </c>
      <c r="J111" s="41"/>
      <c r="K111" s="41"/>
    </row>
    <row r="112" spans="1:11" x14ac:dyDescent="0.3">
      <c r="A112" s="41" t="s">
        <v>57</v>
      </c>
      <c r="B112" s="41" t="s">
        <v>162</v>
      </c>
      <c r="C112" s="41">
        <v>20.953964233398438</v>
      </c>
      <c r="D112" s="41"/>
      <c r="E112" s="41">
        <v>-1.6302793453899511E-2</v>
      </c>
      <c r="F112" s="41">
        <v>0.98876337252132784</v>
      </c>
      <c r="G112" s="41">
        <v>0.63451048631709139</v>
      </c>
      <c r="H112" s="41">
        <v>1.5583089544515447</v>
      </c>
      <c r="I112" s="41">
        <v>0.63998129428961537</v>
      </c>
      <c r="J112" s="41"/>
      <c r="K112" s="41"/>
    </row>
    <row r="113" spans="1:11" x14ac:dyDescent="0.3">
      <c r="A113" s="41" t="s">
        <v>56</v>
      </c>
      <c r="B113" s="41" t="s">
        <v>162</v>
      </c>
      <c r="C113" s="41">
        <v>20.476255416870117</v>
      </c>
      <c r="D113" s="41"/>
      <c r="E113" s="41">
        <v>0.4614060230744208</v>
      </c>
      <c r="F113" s="41">
        <v>1.3768830484264667</v>
      </c>
      <c r="G113" s="41">
        <v>1.7255818613659311</v>
      </c>
      <c r="H113" s="41">
        <v>0.79792392308560645</v>
      </c>
      <c r="I113" s="41">
        <v>-0.32567689357659546</v>
      </c>
      <c r="J113" s="41"/>
      <c r="K113" s="41"/>
    </row>
    <row r="114" spans="1:11" x14ac:dyDescent="0.3">
      <c r="A114" s="41" t="s">
        <v>55</v>
      </c>
      <c r="B114" s="41" t="s">
        <v>162</v>
      </c>
      <c r="C114" s="41">
        <v>20.806713104248047</v>
      </c>
      <c r="D114" s="41"/>
      <c r="E114" s="41">
        <v>0.13094833569649111</v>
      </c>
      <c r="F114" s="41">
        <v>1.0950132566085855</v>
      </c>
      <c r="G114" s="41">
        <v>0.939993689791223</v>
      </c>
      <c r="H114" s="41">
        <v>1.1649155398604782</v>
      </c>
      <c r="I114" s="41">
        <v>0.22022535862067014</v>
      </c>
      <c r="J114" s="41"/>
      <c r="K114" s="41"/>
    </row>
    <row r="115" spans="1:11" x14ac:dyDescent="0.3">
      <c r="A115" s="41" t="s">
        <v>54</v>
      </c>
      <c r="B115" s="41" t="s">
        <v>162</v>
      </c>
      <c r="C115" s="41">
        <v>20.789155960083008</v>
      </c>
      <c r="D115" s="41"/>
      <c r="E115" s="41">
        <v>0.14850547986153018</v>
      </c>
      <c r="F115" s="41">
        <v>1.1084206393284159</v>
      </c>
      <c r="G115" s="41">
        <v>1.2464471794637342</v>
      </c>
      <c r="H115" s="41">
        <v>0.88926402786301606</v>
      </c>
      <c r="I115" s="41">
        <v>-0.16931626735589239</v>
      </c>
      <c r="J115" s="41"/>
      <c r="K115" s="41"/>
    </row>
    <row r="116" spans="1:11" x14ac:dyDescent="0.3">
      <c r="A116" s="41" t="s">
        <v>50</v>
      </c>
      <c r="B116" s="41" t="s">
        <v>162</v>
      </c>
      <c r="C116" s="41">
        <v>21.021697998046875</v>
      </c>
      <c r="D116" s="41"/>
      <c r="E116" s="41">
        <v>-8.4036558102337011E-2</v>
      </c>
      <c r="F116" s="41">
        <v>0.9434143443356533</v>
      </c>
      <c r="G116" s="41">
        <v>0.81587023092867106</v>
      </c>
      <c r="H116" s="41">
        <v>1.1563289216494688</v>
      </c>
      <c r="I116" s="41">
        <v>0.20955183567145139</v>
      </c>
      <c r="J116" s="41"/>
      <c r="K116" s="41"/>
    </row>
    <row r="117" spans="1:11" x14ac:dyDescent="0.3">
      <c r="A117" s="41" t="s">
        <v>48</v>
      </c>
      <c r="B117" s="41" t="s">
        <v>162</v>
      </c>
      <c r="C117" s="41">
        <v>24.195396423339844</v>
      </c>
      <c r="D117" s="41"/>
      <c r="E117" s="41">
        <v>-3.2577349833953058</v>
      </c>
      <c r="F117" s="41">
        <v>0.10455000359187155</v>
      </c>
      <c r="G117" s="41">
        <v>1.0831741979360156E-2</v>
      </c>
      <c r="H117" s="41">
        <v>9.6521874127994547</v>
      </c>
      <c r="I117" s="41">
        <v>3.2708559280786775</v>
      </c>
      <c r="J117" s="41"/>
      <c r="K117" s="41"/>
    </row>
    <row r="118" spans="1:11" x14ac:dyDescent="0.3">
      <c r="A118" s="41" t="s">
        <v>47</v>
      </c>
      <c r="B118" s="41" t="s">
        <v>162</v>
      </c>
      <c r="C118" s="41">
        <v>20.838186264038086</v>
      </c>
      <c r="D118" s="41"/>
      <c r="E118" s="41">
        <v>9.9475175906452051E-2</v>
      </c>
      <c r="F118" s="41">
        <v>1.0713836433294843</v>
      </c>
      <c r="G118" s="41">
        <v>1.187402208007025</v>
      </c>
      <c r="H118" s="41">
        <v>0.902292109703695</v>
      </c>
      <c r="I118" s="41">
        <v>-0.14833352504632211</v>
      </c>
      <c r="J118" s="41"/>
      <c r="K118" s="41"/>
    </row>
    <row r="119" spans="1:11" x14ac:dyDescent="0.3">
      <c r="A119" s="41" t="s">
        <v>46</v>
      </c>
      <c r="B119" s="41" t="s">
        <v>162</v>
      </c>
      <c r="C119" s="41">
        <v>21.663679122924805</v>
      </c>
      <c r="D119" s="41"/>
      <c r="E119" s="41">
        <v>-0.7260176829802667</v>
      </c>
      <c r="F119" s="41">
        <v>0.6045704277072067</v>
      </c>
      <c r="G119" s="41">
        <v>0.89560413274443529</v>
      </c>
      <c r="H119" s="41">
        <v>0.67504202538078684</v>
      </c>
      <c r="I119" s="41">
        <v>-0.56695077358147838</v>
      </c>
      <c r="J119" s="41"/>
      <c r="K119" s="41"/>
    </row>
    <row r="120" spans="1:11" x14ac:dyDescent="0.3">
      <c r="A120" s="41" t="s">
        <v>45</v>
      </c>
      <c r="B120" s="41" t="s">
        <v>162</v>
      </c>
      <c r="C120" s="41">
        <v>21.560747146606445</v>
      </c>
      <c r="D120" s="41"/>
      <c r="E120" s="41">
        <v>-0.62308570666190732</v>
      </c>
      <c r="F120" s="41">
        <v>0.64928072818402072</v>
      </c>
      <c r="G120" s="41">
        <v>0.69390177411096854</v>
      </c>
      <c r="H120" s="41">
        <v>0.93569544337292321</v>
      </c>
      <c r="I120" s="41">
        <v>-9.5889067038509454E-2</v>
      </c>
      <c r="J120" s="41"/>
      <c r="K120" s="41"/>
    </row>
    <row r="121" spans="1:11" x14ac:dyDescent="0.3">
      <c r="A121" s="41" t="s">
        <v>44</v>
      </c>
      <c r="B121" s="41" t="s">
        <v>162</v>
      </c>
      <c r="C121" s="41">
        <v>21.436134338378906</v>
      </c>
      <c r="D121" s="41"/>
      <c r="E121" s="41">
        <v>-0.49847289843436826</v>
      </c>
      <c r="F121" s="41">
        <v>0.70785565433284603</v>
      </c>
      <c r="G121" s="41">
        <v>1.0417229578813807</v>
      </c>
      <c r="H121" s="41">
        <v>0.67950470801993057</v>
      </c>
      <c r="I121" s="41">
        <v>-0.55744454799554077</v>
      </c>
      <c r="J121" s="41"/>
      <c r="K121" s="41"/>
    </row>
    <row r="122" spans="1:11" x14ac:dyDescent="0.3">
      <c r="A122" s="41" t="s">
        <v>43</v>
      </c>
      <c r="B122" s="41" t="s">
        <v>162</v>
      </c>
      <c r="C122" s="41">
        <v>20.815742492675781</v>
      </c>
      <c r="D122" s="41"/>
      <c r="E122" s="41">
        <v>0.12191894726875674</v>
      </c>
      <c r="F122" s="41">
        <v>1.0881813043257968</v>
      </c>
      <c r="G122" s="41">
        <v>1.4021147115809609</v>
      </c>
      <c r="H122" s="41">
        <v>0.77610005468012888</v>
      </c>
      <c r="I122" s="41">
        <v>-0.36568543849847041</v>
      </c>
      <c r="J122" s="41"/>
      <c r="K122" s="41"/>
    </row>
    <row r="123" spans="1:11" x14ac:dyDescent="0.3">
      <c r="A123" s="41" t="s">
        <v>41</v>
      </c>
      <c r="B123" s="41" t="s">
        <v>162</v>
      </c>
      <c r="C123" s="41">
        <v>21.004657745361328</v>
      </c>
      <c r="D123" s="41"/>
      <c r="E123" s="41">
        <v>-6.6996305416790136E-2</v>
      </c>
      <c r="F123" s="41">
        <v>0.95462345882219435</v>
      </c>
      <c r="G123" s="41">
        <v>1.099106970086339</v>
      </c>
      <c r="H123" s="41">
        <v>0.86854463196353415</v>
      </c>
      <c r="I123" s="41">
        <v>-0.20332810817620459</v>
      </c>
      <c r="J123" s="41"/>
      <c r="K123" s="41"/>
    </row>
    <row r="124" spans="1:11" x14ac:dyDescent="0.3">
      <c r="A124" s="41" t="s">
        <v>40</v>
      </c>
      <c r="B124" s="41" t="s">
        <v>162</v>
      </c>
      <c r="C124" s="41">
        <v>20.686346054077148</v>
      </c>
      <c r="D124" s="41"/>
      <c r="E124" s="41">
        <v>0.25131538586738955</v>
      </c>
      <c r="F124" s="41">
        <v>1.1902918761750152</v>
      </c>
      <c r="G124" s="41">
        <v>1.0708094095543232</v>
      </c>
      <c r="H124" s="41">
        <v>1.1115814500270607</v>
      </c>
      <c r="I124" s="41">
        <v>0.15261366428473294</v>
      </c>
      <c r="J124" s="41"/>
      <c r="K124" s="41"/>
    </row>
    <row r="125" spans="1:11" x14ac:dyDescent="0.3">
      <c r="A125" s="41" t="s">
        <v>152</v>
      </c>
      <c r="B125" s="41" t="s">
        <v>162</v>
      </c>
      <c r="C125" s="41">
        <v>21.124755859375</v>
      </c>
      <c r="D125" s="41"/>
      <c r="E125" s="41">
        <v>-0.18709441943046201</v>
      </c>
      <c r="F125" s="41">
        <v>0.87837297986547513</v>
      </c>
      <c r="G125" s="41">
        <v>1.2318978094372757</v>
      </c>
      <c r="H125" s="41">
        <v>0.71302422419819966</v>
      </c>
      <c r="I125" s="41">
        <v>-0.48797700343987688</v>
      </c>
      <c r="J125" s="41">
        <v>0.5146046994937381</v>
      </c>
      <c r="K125" s="41">
        <v>0.58484820932816994</v>
      </c>
    </row>
    <row r="126" spans="1:11" x14ac:dyDescent="0.3">
      <c r="A126" s="41" t="s">
        <v>151</v>
      </c>
      <c r="B126" s="41" t="s">
        <v>162</v>
      </c>
      <c r="C126" s="41">
        <v>21.082712173461914</v>
      </c>
      <c r="D126" s="41"/>
      <c r="E126" s="41">
        <v>-0.14505073351737607</v>
      </c>
      <c r="F126" s="41">
        <v>0.90434757490090667</v>
      </c>
      <c r="G126" s="41">
        <v>1.4744657928261558</v>
      </c>
      <c r="H126" s="41">
        <v>0.61333913563875553</v>
      </c>
      <c r="I126" s="41">
        <v>-0.70524308620354836</v>
      </c>
      <c r="J126" s="41"/>
      <c r="K126" s="41"/>
    </row>
    <row r="127" spans="1:11" x14ac:dyDescent="0.3">
      <c r="A127" s="41" t="s">
        <v>150</v>
      </c>
      <c r="B127" s="41" t="s">
        <v>162</v>
      </c>
      <c r="C127" s="41">
        <v>22.621749877929688</v>
      </c>
      <c r="D127" s="41"/>
      <c r="E127" s="41">
        <v>-1.6840884379851495</v>
      </c>
      <c r="F127" s="41">
        <v>0.31119948156453814</v>
      </c>
      <c r="G127" s="41">
        <v>0.81774165756167139</v>
      </c>
      <c r="H127" s="41">
        <v>0.38055965314579621</v>
      </c>
      <c r="I127" s="41">
        <v>-1.3938054793920254</v>
      </c>
      <c r="J127" s="41"/>
      <c r="K127" s="41"/>
    </row>
    <row r="128" spans="1:11" x14ac:dyDescent="0.3">
      <c r="A128" s="41" t="s">
        <v>149</v>
      </c>
      <c r="B128" s="41" t="s">
        <v>162</v>
      </c>
      <c r="C128" s="41">
        <v>21.811796188354492</v>
      </c>
      <c r="D128" s="41"/>
      <c r="E128" s="41">
        <v>-0.8741347484099542</v>
      </c>
      <c r="F128" s="41">
        <v>0.54558097862213994</v>
      </c>
      <c r="G128" s="41">
        <v>0.97444485627322586</v>
      </c>
      <c r="H128" s="41">
        <v>0.55988902307793986</v>
      </c>
      <c r="I128" s="41">
        <v>-0.83678719936272827</v>
      </c>
      <c r="J128" s="41"/>
      <c r="K128" s="41"/>
    </row>
    <row r="129" spans="1:11" x14ac:dyDescent="0.3">
      <c r="A129" s="41" t="s">
        <v>148</v>
      </c>
      <c r="B129" s="41" t="s">
        <v>162</v>
      </c>
      <c r="C129" s="41">
        <v>21.573812484741211</v>
      </c>
      <c r="D129" s="41"/>
      <c r="E129" s="41">
        <v>-0.63615104479667295</v>
      </c>
      <c r="F129" s="41">
        <v>0.64342725568723635</v>
      </c>
      <c r="G129" s="41">
        <v>1.3955624157344326</v>
      </c>
      <c r="H129" s="41">
        <v>0.46105229578615764</v>
      </c>
      <c r="I129" s="41">
        <v>-1.1169976943578457</v>
      </c>
      <c r="J129" s="41"/>
      <c r="K129" s="41"/>
    </row>
    <row r="130" spans="1:11" x14ac:dyDescent="0.3">
      <c r="A130" s="41" t="s">
        <v>147</v>
      </c>
      <c r="B130" s="41" t="s">
        <v>162</v>
      </c>
      <c r="C130" s="41">
        <v>20.87727165222168</v>
      </c>
      <c r="D130" s="41"/>
      <c r="E130" s="41">
        <v>6.0389787722858301E-2</v>
      </c>
      <c r="F130" s="41">
        <v>1.0427474525646483</v>
      </c>
      <c r="G130" s="41">
        <v>1.6253007764416476</v>
      </c>
      <c r="H130" s="41">
        <v>0.64157198943052718</v>
      </c>
      <c r="I130" s="41">
        <v>-0.64031693874261086</v>
      </c>
      <c r="J130" s="41"/>
      <c r="K130" s="41"/>
    </row>
    <row r="131" spans="1:11" x14ac:dyDescent="0.3">
      <c r="A131" s="41" t="s">
        <v>146</v>
      </c>
      <c r="B131" s="41" t="s">
        <v>162</v>
      </c>
      <c r="C131" s="41">
        <v>21.570718765258789</v>
      </c>
      <c r="D131" s="41"/>
      <c r="E131" s="41">
        <v>-0.63305732531425107</v>
      </c>
      <c r="F131" s="41">
        <v>0.64480850343043172</v>
      </c>
      <c r="G131" s="41">
        <v>1.2086493736750363</v>
      </c>
      <c r="H131" s="41">
        <v>0.53349508755365327</v>
      </c>
      <c r="I131" s="41">
        <v>-0.90645310817620461</v>
      </c>
      <c r="J131" s="41"/>
      <c r="K131" s="41"/>
    </row>
    <row r="132" spans="1:11" x14ac:dyDescent="0.3">
      <c r="A132" s="41" t="s">
        <v>145</v>
      </c>
      <c r="B132" s="41" t="s">
        <v>162</v>
      </c>
      <c r="C132" s="41">
        <v>24.199859619140625</v>
      </c>
      <c r="D132" s="41"/>
      <c r="E132" s="41">
        <v>-3.262198179196087</v>
      </c>
      <c r="F132" s="41">
        <v>0.10422706209927965</v>
      </c>
      <c r="G132" s="41">
        <v>0.69099973632251743</v>
      </c>
      <c r="H132" s="41">
        <v>0.15083516913331016</v>
      </c>
      <c r="I132" s="41">
        <v>-2.728955244406674</v>
      </c>
      <c r="J132" s="41"/>
      <c r="K132" s="41"/>
    </row>
    <row r="133" spans="1:11" x14ac:dyDescent="0.3">
      <c r="A133" s="41" t="s">
        <v>144</v>
      </c>
      <c r="B133" s="41" t="s">
        <v>162</v>
      </c>
      <c r="C133" s="41">
        <v>22.800054550170898</v>
      </c>
      <c r="D133" s="41"/>
      <c r="E133" s="41">
        <v>-1.8623931102263604</v>
      </c>
      <c r="F133" s="41">
        <v>0.27501970386953323</v>
      </c>
      <c r="G133" s="41">
        <v>0.67089917632847473</v>
      </c>
      <c r="H133" s="41">
        <v>0.4099270256591917</v>
      </c>
      <c r="I133" s="41">
        <v>-1.2865609878148767</v>
      </c>
      <c r="J133" s="41"/>
      <c r="K133" s="41"/>
    </row>
    <row r="134" spans="1:11" x14ac:dyDescent="0.3">
      <c r="A134" s="41" t="s">
        <v>143</v>
      </c>
      <c r="B134" s="41" t="s">
        <v>162</v>
      </c>
      <c r="C134" s="41">
        <v>21.842718124389648</v>
      </c>
      <c r="D134" s="41"/>
      <c r="E134" s="41">
        <v>-0.90505668444511045</v>
      </c>
      <c r="F134" s="41">
        <v>0.53401172193695823</v>
      </c>
      <c r="G134" s="41">
        <v>0.60276712454796433</v>
      </c>
      <c r="H134" s="41">
        <v>0.8859337216465345</v>
      </c>
      <c r="I134" s="41">
        <v>-0.17472932277581424</v>
      </c>
      <c r="J134" s="41"/>
      <c r="K134" s="41"/>
    </row>
    <row r="135" spans="1:11" x14ac:dyDescent="0.3">
      <c r="A135" s="41" t="s">
        <v>215</v>
      </c>
      <c r="B135" s="41" t="s">
        <v>162</v>
      </c>
      <c r="C135" s="41">
        <v>20.992280960083008</v>
      </c>
      <c r="D135" s="41"/>
      <c r="E135" s="41">
        <v>-5.4619520138469824E-2</v>
      </c>
      <c r="F135" s="41">
        <v>0.96284834021048527</v>
      </c>
      <c r="G135" s="41">
        <v>1.1936918593282202</v>
      </c>
      <c r="H135" s="41">
        <v>0.80661381133348109</v>
      </c>
      <c r="I135" s="41">
        <v>-0.31004998622796254</v>
      </c>
      <c r="J135" s="41"/>
      <c r="K135" s="41"/>
    </row>
    <row r="136" spans="1:11" x14ac:dyDescent="0.3">
      <c r="A136" s="41" t="s">
        <v>142</v>
      </c>
      <c r="B136" s="41" t="s">
        <v>162</v>
      </c>
      <c r="C136" s="41">
        <v>21.68084716796875</v>
      </c>
      <c r="D136" s="41"/>
      <c r="E136" s="41">
        <v>-0.74318572802421201</v>
      </c>
      <c r="F136" s="41">
        <v>0.59741868767384954</v>
      </c>
      <c r="G136" s="41">
        <v>1.2927861461490302</v>
      </c>
      <c r="H136" s="41">
        <v>0.46211717959188287</v>
      </c>
      <c r="I136" s="41">
        <v>-1.1136693709935874</v>
      </c>
      <c r="J136" s="41"/>
      <c r="K136" s="41"/>
    </row>
    <row r="137" spans="1:11" x14ac:dyDescent="0.3">
      <c r="A137" s="41" t="s">
        <v>141</v>
      </c>
      <c r="B137" s="41" t="s">
        <v>162</v>
      </c>
      <c r="C137" s="41">
        <v>21.869935989379883</v>
      </c>
      <c r="D137" s="41"/>
      <c r="E137" s="41">
        <v>-0.93227454943534482</v>
      </c>
      <c r="F137" s="41">
        <v>0.52403150341415949</v>
      </c>
      <c r="G137" s="41">
        <v>1.3264849220418791</v>
      </c>
      <c r="H137" s="41">
        <v>0.39505274029614268</v>
      </c>
      <c r="I137" s="41">
        <v>-1.339882826193783</v>
      </c>
      <c r="J137" s="41"/>
      <c r="K137" s="41"/>
    </row>
    <row r="138" spans="1:11" x14ac:dyDescent="0.3">
      <c r="A138" s="41" t="s">
        <v>140</v>
      </c>
      <c r="B138" s="41" t="s">
        <v>162</v>
      </c>
      <c r="C138" s="41">
        <v>22.051996231079102</v>
      </c>
      <c r="D138" s="41"/>
      <c r="E138" s="41">
        <v>-1.1143347911345636</v>
      </c>
      <c r="F138" s="41">
        <v>0.46190408454008158</v>
      </c>
      <c r="G138" s="41">
        <v>1.1408503006752877</v>
      </c>
      <c r="H138" s="41">
        <v>0.40487703274187076</v>
      </c>
      <c r="I138" s="41">
        <v>-1.3044442885961267</v>
      </c>
      <c r="J138" s="41"/>
      <c r="K138" s="41"/>
    </row>
    <row r="139" spans="1:11" x14ac:dyDescent="0.3">
      <c r="A139" s="41" t="s">
        <v>216</v>
      </c>
      <c r="B139" s="41" t="s">
        <v>162</v>
      </c>
      <c r="C139" s="41">
        <v>20.837003707885742</v>
      </c>
      <c r="D139" s="41"/>
      <c r="E139" s="41">
        <v>0.1006577320587958</v>
      </c>
      <c r="F139" s="41">
        <v>1.0722622009483211</v>
      </c>
      <c r="G139" s="41">
        <v>0.88469844399072162</v>
      </c>
      <c r="H139" s="41">
        <v>1.212008688645966</v>
      </c>
      <c r="I139" s="41">
        <v>0.27740004123785761</v>
      </c>
      <c r="J139" s="41"/>
      <c r="K139" s="41"/>
    </row>
    <row r="140" spans="1:11" x14ac:dyDescent="0.3">
      <c r="A140" s="41" t="s">
        <v>139</v>
      </c>
      <c r="B140" s="41" t="s">
        <v>162</v>
      </c>
      <c r="C140" s="41">
        <v>21.732419967651367</v>
      </c>
      <c r="D140" s="41"/>
      <c r="E140" s="41">
        <v>-0.7947585277068292</v>
      </c>
      <c r="F140" s="41">
        <v>0.5764396473952268</v>
      </c>
      <c r="G140" s="41">
        <v>1.3577372500543423</v>
      </c>
      <c r="H140" s="41">
        <v>0.42455905763221513</v>
      </c>
      <c r="I140" s="41">
        <v>-1.2359628432836265</v>
      </c>
      <c r="J140" s="41"/>
      <c r="K140" s="41"/>
    </row>
    <row r="141" spans="1:11" x14ac:dyDescent="0.3">
      <c r="A141" s="41" t="s">
        <v>138</v>
      </c>
      <c r="B141" s="41" t="s">
        <v>162</v>
      </c>
      <c r="C141" s="41">
        <v>21.366308212280273</v>
      </c>
      <c r="D141" s="41"/>
      <c r="E141" s="41">
        <v>-0.42864677233573545</v>
      </c>
      <c r="F141" s="41">
        <v>0.74295834306267017</v>
      </c>
      <c r="G141" s="41">
        <v>1.1804556888920976</v>
      </c>
      <c r="H141" s="41">
        <v>0.62938266133476362</v>
      </c>
      <c r="I141" s="41">
        <v>-0.66799066005608765</v>
      </c>
      <c r="J141" s="41"/>
      <c r="K141" s="41"/>
    </row>
    <row r="142" spans="1:11" x14ac:dyDescent="0.3">
      <c r="A142" s="41" t="s">
        <v>217</v>
      </c>
      <c r="B142" s="41" t="s">
        <v>162</v>
      </c>
      <c r="C142" s="41">
        <v>22.294134140014648</v>
      </c>
      <c r="D142" s="41"/>
      <c r="E142" s="41">
        <v>-1.3564727000701104</v>
      </c>
      <c r="F142" s="41">
        <v>0.39053595973215294</v>
      </c>
      <c r="G142" s="41">
        <v>0.55667289707978251</v>
      </c>
      <c r="H142" s="41">
        <v>0.70155375226788019</v>
      </c>
      <c r="I142" s="41">
        <v>-0.51137444911858754</v>
      </c>
      <c r="J142" s="41"/>
      <c r="K142" s="41"/>
    </row>
    <row r="143" spans="1:11" x14ac:dyDescent="0.3">
      <c r="A143" s="41" t="s">
        <v>137</v>
      </c>
      <c r="B143" s="41" t="s">
        <v>162</v>
      </c>
      <c r="C143" s="41">
        <v>21.423315048217773</v>
      </c>
      <c r="D143" s="41"/>
      <c r="E143" s="41">
        <v>-0.48565360827323545</v>
      </c>
      <c r="F143" s="41">
        <v>0.71417344262284144</v>
      </c>
      <c r="G143" s="41">
        <v>1.0019269624715219</v>
      </c>
      <c r="H143" s="41">
        <v>0.71279990395820958</v>
      </c>
      <c r="I143" s="41">
        <v>-0.48843095241448603</v>
      </c>
      <c r="J143" s="41"/>
      <c r="K143" s="41"/>
    </row>
    <row r="144" spans="1:11" x14ac:dyDescent="0.3">
      <c r="A144" s="41" t="s">
        <v>136</v>
      </c>
      <c r="B144" s="41" t="s">
        <v>162</v>
      </c>
      <c r="C144" s="41">
        <v>20.418394088745117</v>
      </c>
      <c r="D144" s="41"/>
      <c r="E144" s="41">
        <v>0.5192673511994208</v>
      </c>
      <c r="F144" s="41">
        <v>1.4332272224479334</v>
      </c>
      <c r="G144" s="41">
        <v>1.6630281355005863</v>
      </c>
      <c r="H144" s="41">
        <v>0.86181778398867515</v>
      </c>
      <c r="I144" s="41">
        <v>-0.21454522548577523</v>
      </c>
      <c r="J144" s="41"/>
      <c r="K144" s="41"/>
    </row>
    <row r="145" spans="1:11" x14ac:dyDescent="0.3">
      <c r="A145" s="41" t="s">
        <v>135</v>
      </c>
      <c r="B145" s="41" t="s">
        <v>162</v>
      </c>
      <c r="C145" s="41">
        <v>21.434352874755859</v>
      </c>
      <c r="D145" s="41"/>
      <c r="E145" s="41">
        <v>-0.49669143481132139</v>
      </c>
      <c r="F145" s="41">
        <v>0.70873026604699707</v>
      </c>
      <c r="G145" s="41">
        <v>1.2577748853242103</v>
      </c>
      <c r="H145" s="41">
        <v>0.56347942252345995</v>
      </c>
      <c r="I145" s="41">
        <v>-0.82756516872307972</v>
      </c>
      <c r="J145" s="41"/>
      <c r="K145" s="41"/>
    </row>
    <row r="146" spans="1:11" x14ac:dyDescent="0.3">
      <c r="A146" s="41" t="s">
        <v>218</v>
      </c>
      <c r="B146" s="41" t="s">
        <v>162</v>
      </c>
      <c r="C146" s="41">
        <v>20.837135314941406</v>
      </c>
      <c r="D146" s="41"/>
      <c r="E146" s="41">
        <v>0.10052612500313174</v>
      </c>
      <c r="F146" s="41">
        <v>1.0721643903710416</v>
      </c>
      <c r="G146" s="41">
        <v>1.1883287706750885</v>
      </c>
      <c r="H146" s="41">
        <v>0.90224558794612542</v>
      </c>
      <c r="I146" s="41">
        <v>-0.14840791164300154</v>
      </c>
      <c r="J146" s="41"/>
      <c r="K146" s="41"/>
    </row>
    <row r="147" spans="1:11" x14ac:dyDescent="0.3">
      <c r="A147" s="41" t="s">
        <v>134</v>
      </c>
      <c r="B147" s="41" t="s">
        <v>162</v>
      </c>
      <c r="C147" s="41">
        <v>21.408958435058594</v>
      </c>
      <c r="D147" s="41"/>
      <c r="E147" s="41">
        <v>-0.47129699511405576</v>
      </c>
      <c r="F147" s="41">
        <v>0.72131583711082981</v>
      </c>
      <c r="G147" s="41">
        <v>1.3360842249230727</v>
      </c>
      <c r="H147" s="41">
        <v>0.53987302870248377</v>
      </c>
      <c r="I147" s="41">
        <v>-0.88930795131585327</v>
      </c>
      <c r="J147" s="41"/>
      <c r="K147" s="41"/>
    </row>
    <row r="148" spans="1:11" x14ac:dyDescent="0.3">
      <c r="A148" s="41" t="s">
        <v>133</v>
      </c>
      <c r="B148" s="41" t="s">
        <v>162</v>
      </c>
      <c r="C148" s="41">
        <v>20.320884704589844</v>
      </c>
      <c r="D148" s="41"/>
      <c r="E148" s="41">
        <v>0.61677673535469424</v>
      </c>
      <c r="F148" s="41">
        <v>1.5334453325795196</v>
      </c>
      <c r="G148" s="41">
        <v>1.3060898527031473</v>
      </c>
      <c r="H148" s="41">
        <v>1.1740733835469486</v>
      </c>
      <c r="I148" s="41">
        <v>0.23152258457281868</v>
      </c>
      <c r="J148" s="41"/>
      <c r="K148" s="41"/>
    </row>
    <row r="149" spans="1:11" x14ac:dyDescent="0.3">
      <c r="A149" s="41" t="s">
        <v>132</v>
      </c>
      <c r="B149" s="41" t="s">
        <v>162</v>
      </c>
      <c r="C149" s="41">
        <v>21.503669738769531</v>
      </c>
      <c r="D149" s="41"/>
      <c r="E149" s="41">
        <v>-0.56600829882499326</v>
      </c>
      <c r="F149" s="41">
        <v>0.6754831566700541</v>
      </c>
      <c r="G149" s="41">
        <v>1.223660030500118</v>
      </c>
      <c r="H149" s="41">
        <v>0.55201864883498697</v>
      </c>
      <c r="I149" s="41">
        <v>-0.85721108852288452</v>
      </c>
      <c r="J149" s="41"/>
      <c r="K149" s="41"/>
    </row>
    <row r="150" spans="1:11" x14ac:dyDescent="0.3">
      <c r="A150" s="41" t="s">
        <v>131</v>
      </c>
      <c r="B150" s="41" t="s">
        <v>162</v>
      </c>
      <c r="C150" s="41">
        <v>20.491424560546875</v>
      </c>
      <c r="D150" s="41"/>
      <c r="E150" s="41">
        <v>0.44623687939766299</v>
      </c>
      <c r="F150" s="41">
        <v>1.3624817252658012</v>
      </c>
      <c r="G150" s="41">
        <v>1.3695185799477292</v>
      </c>
      <c r="H150" s="41">
        <v>0.99486180415150227</v>
      </c>
      <c r="I150" s="41">
        <v>-7.4319594945642092E-3</v>
      </c>
      <c r="J150" s="41"/>
      <c r="K150" s="41"/>
    </row>
    <row r="151" spans="1:11" x14ac:dyDescent="0.3">
      <c r="A151" s="41" t="s">
        <v>130</v>
      </c>
      <c r="B151" s="41" t="s">
        <v>162</v>
      </c>
      <c r="C151" s="41">
        <v>21.720993041992188</v>
      </c>
      <c r="D151" s="41"/>
      <c r="E151" s="41">
        <v>-0.78333160204764951</v>
      </c>
      <c r="F151" s="41">
        <v>0.58102349072748549</v>
      </c>
      <c r="G151" s="41">
        <v>0.79068085036491675</v>
      </c>
      <c r="H151" s="41">
        <v>0.73483946204000039</v>
      </c>
      <c r="I151" s="41">
        <v>-0.44449899135491577</v>
      </c>
      <c r="J151" s="41"/>
      <c r="K151" s="41"/>
    </row>
    <row r="152" spans="1:11" x14ac:dyDescent="0.3">
      <c r="A152" s="41" t="s">
        <v>129</v>
      </c>
      <c r="B152" s="41" t="s">
        <v>162</v>
      </c>
      <c r="C152" s="41">
        <v>22.106132507324219</v>
      </c>
      <c r="D152" s="41"/>
      <c r="E152" s="41">
        <v>-1.1684710673796808</v>
      </c>
      <c r="F152" s="41">
        <v>0.44489257701667068</v>
      </c>
      <c r="G152" s="41">
        <v>0.99470610738894316</v>
      </c>
      <c r="H152" s="41">
        <v>0.44726032514718622</v>
      </c>
      <c r="I152" s="41">
        <v>-1.1608133071508144</v>
      </c>
      <c r="J152" s="41"/>
      <c r="K152" s="41"/>
    </row>
    <row r="153" spans="1:11" x14ac:dyDescent="0.3">
      <c r="A153" s="41" t="s">
        <v>128</v>
      </c>
      <c r="B153" s="41" t="s">
        <v>162</v>
      </c>
      <c r="C153" s="41">
        <v>23.514480590820313</v>
      </c>
      <c r="D153" s="41"/>
      <c r="E153" s="41">
        <v>-2.5768191508757745</v>
      </c>
      <c r="F153" s="41">
        <v>0.16761008340284969</v>
      </c>
      <c r="G153" s="41">
        <v>1.1100755737474719</v>
      </c>
      <c r="H153" s="41">
        <v>0.15098979507946445</v>
      </c>
      <c r="I153" s="41">
        <v>-2.7274770492162439</v>
      </c>
      <c r="J153" s="41"/>
      <c r="K153" s="41"/>
    </row>
    <row r="154" spans="1:11" x14ac:dyDescent="0.3">
      <c r="A154" s="41" t="s">
        <v>127</v>
      </c>
      <c r="B154" s="41" t="s">
        <v>162</v>
      </c>
      <c r="C154" s="41">
        <v>22.338678359985352</v>
      </c>
      <c r="D154" s="41"/>
      <c r="E154" s="41">
        <v>-1.4010169200408136</v>
      </c>
      <c r="F154" s="41">
        <v>0.37866213796389064</v>
      </c>
      <c r="G154" s="41">
        <v>0.84049865372089927</v>
      </c>
      <c r="H154" s="41">
        <v>0.45052081438506542</v>
      </c>
      <c r="I154" s="41">
        <v>-1.1503343337621421</v>
      </c>
      <c r="J154" s="41"/>
      <c r="K154" s="41"/>
    </row>
    <row r="155" spans="1:11" x14ac:dyDescent="0.3">
      <c r="A155" s="41" t="s">
        <v>124</v>
      </c>
      <c r="B155" s="41" t="s">
        <v>162</v>
      </c>
      <c r="C155" s="41">
        <v>22.109764099121094</v>
      </c>
      <c r="D155" s="41"/>
      <c r="E155" s="41">
        <v>-1.1721026591765558</v>
      </c>
      <c r="F155" s="41">
        <v>0.44377408947058955</v>
      </c>
      <c r="G155" s="41">
        <v>1.0401912235121196</v>
      </c>
      <c r="H155" s="41">
        <v>0.42662741180628605</v>
      </c>
      <c r="I155" s="41">
        <v>-1.2289514297094077</v>
      </c>
      <c r="J155" s="41"/>
      <c r="K155" s="41"/>
    </row>
    <row r="156" spans="1:11" x14ac:dyDescent="0.3">
      <c r="A156" s="41" t="s">
        <v>123</v>
      </c>
      <c r="B156" s="41" t="s">
        <v>162</v>
      </c>
      <c r="C156" s="41">
        <v>20.721799850463867</v>
      </c>
      <c r="D156" s="41"/>
      <c r="E156" s="41">
        <v>0.2158615894806708</v>
      </c>
      <c r="F156" s="41">
        <v>1.1613973034459153</v>
      </c>
      <c r="G156" s="41">
        <v>1.0590310164006469</v>
      </c>
      <c r="H156" s="41">
        <v>1.096660329546516</v>
      </c>
      <c r="I156" s="41">
        <v>0.1331167465601234</v>
      </c>
      <c r="J156" s="41"/>
      <c r="K156" s="41"/>
    </row>
    <row r="157" spans="1:11" x14ac:dyDescent="0.3">
      <c r="A157" s="41" t="s">
        <v>122</v>
      </c>
      <c r="B157" s="41" t="s">
        <v>162</v>
      </c>
      <c r="C157" s="41">
        <v>21.336889266967773</v>
      </c>
      <c r="D157" s="41"/>
      <c r="E157" s="41">
        <v>-0.39922782702323545</v>
      </c>
      <c r="F157" s="41">
        <v>0.75826401995314252</v>
      </c>
      <c r="G157" s="41">
        <v>0.96616051123904934</v>
      </c>
      <c r="H157" s="41">
        <v>0.78482199503342287</v>
      </c>
      <c r="I157" s="41">
        <v>-0.34956262050530651</v>
      </c>
      <c r="J157" s="41"/>
      <c r="K157" s="41"/>
    </row>
    <row r="158" spans="1:11" x14ac:dyDescent="0.3">
      <c r="A158" s="41" t="s">
        <v>121</v>
      </c>
      <c r="B158" s="41" t="s">
        <v>162</v>
      </c>
      <c r="C158" s="41">
        <v>21.419204711914063</v>
      </c>
      <c r="D158" s="41"/>
      <c r="E158" s="41">
        <v>-0.48154327196952451</v>
      </c>
      <c r="F158" s="41">
        <v>0.71621107263393369</v>
      </c>
      <c r="G158" s="41">
        <v>1.0964321667809851</v>
      </c>
      <c r="H158" s="41">
        <v>0.65321968319905976</v>
      </c>
      <c r="I158" s="41">
        <v>-0.61435983119866588</v>
      </c>
      <c r="J158" s="41"/>
      <c r="K158" s="41"/>
    </row>
    <row r="159" spans="1:11" x14ac:dyDescent="0.3">
      <c r="A159" s="41" t="s">
        <v>120</v>
      </c>
      <c r="B159" s="41" t="s">
        <v>162</v>
      </c>
      <c r="C159" s="41">
        <v>22.489152908325195</v>
      </c>
      <c r="D159" s="41"/>
      <c r="E159" s="41">
        <v>-1.5514914683806573</v>
      </c>
      <c r="F159" s="41">
        <v>0.34115719109129805</v>
      </c>
      <c r="G159" s="41">
        <v>0.78612693305906045</v>
      </c>
      <c r="H159" s="41">
        <v>0.43397214463032202</v>
      </c>
      <c r="I159" s="41">
        <v>-1.2043256515111656</v>
      </c>
      <c r="J159" s="41"/>
      <c r="K159" s="41"/>
    </row>
    <row r="160" spans="1:11" x14ac:dyDescent="0.3">
      <c r="A160" s="41" t="s">
        <v>119</v>
      </c>
      <c r="B160" s="41" t="s">
        <v>162</v>
      </c>
      <c r="C160" s="41">
        <v>21.017288208007813</v>
      </c>
      <c r="D160" s="41"/>
      <c r="E160" s="41">
        <v>-7.9626768063274511E-2</v>
      </c>
      <c r="F160" s="41">
        <v>0.94630242791347086</v>
      </c>
      <c r="G160" s="41">
        <v>1.2022077951578289</v>
      </c>
      <c r="H160" s="41">
        <v>0.78713715858849331</v>
      </c>
      <c r="I160" s="41">
        <v>-0.34531304775140015</v>
      </c>
      <c r="J160" s="41"/>
      <c r="K160" s="41"/>
    </row>
    <row r="161" spans="1:11" x14ac:dyDescent="0.3">
      <c r="A161" s="41" t="s">
        <v>118</v>
      </c>
      <c r="B161" s="41" t="s">
        <v>162</v>
      </c>
      <c r="C161" s="41">
        <v>21.644968032836914</v>
      </c>
      <c r="D161" s="41"/>
      <c r="E161" s="41">
        <v>-0.70730659289237607</v>
      </c>
      <c r="F161" s="41">
        <v>0.61246249526721752</v>
      </c>
      <c r="G161" s="41">
        <v>1.4190702390257373</v>
      </c>
      <c r="H161" s="41">
        <v>0.43159420754796723</v>
      </c>
      <c r="I161" s="41">
        <v>-1.2122525924291345</v>
      </c>
      <c r="J161" s="41"/>
      <c r="K161" s="41"/>
    </row>
    <row r="162" spans="1:11" x14ac:dyDescent="0.3">
      <c r="A162" s="41" t="s">
        <v>115</v>
      </c>
      <c r="B162" s="41" t="s">
        <v>162</v>
      </c>
      <c r="C162" s="41">
        <v>22.290849685668945</v>
      </c>
      <c r="D162" s="41"/>
      <c r="E162" s="41">
        <v>-1.3531882457244073</v>
      </c>
      <c r="F162" s="41">
        <v>0.39142607074213259</v>
      </c>
      <c r="G162" s="41">
        <v>1.1784207978822248</v>
      </c>
      <c r="H162" s="41">
        <v>0.33216154318183799</v>
      </c>
      <c r="I162" s="41">
        <v>-1.5900430434789394</v>
      </c>
      <c r="J162" s="41"/>
      <c r="K162" s="41"/>
    </row>
    <row r="163" spans="1:11" x14ac:dyDescent="0.3">
      <c r="A163" s="41" t="s">
        <v>114</v>
      </c>
      <c r="B163" s="41" t="s">
        <v>162</v>
      </c>
      <c r="C163" s="41">
        <v>23.639619827270508</v>
      </c>
      <c r="D163" s="41"/>
      <c r="E163" s="41">
        <v>-2.7019583873259698</v>
      </c>
      <c r="F163" s="41">
        <v>0.15368429116766305</v>
      </c>
      <c r="G163" s="41">
        <v>0.81171299257139884</v>
      </c>
      <c r="H163" s="41">
        <v>0.18933328969000687</v>
      </c>
      <c r="I163" s="41">
        <v>-2.4009999984349939</v>
      </c>
      <c r="J163" s="41"/>
      <c r="K163" s="41"/>
    </row>
    <row r="164" spans="1:11" x14ac:dyDescent="0.3">
      <c r="A164" s="41" t="s">
        <v>113</v>
      </c>
      <c r="B164" s="41" t="s">
        <v>162</v>
      </c>
      <c r="C164" s="41">
        <v>21.552675247192383</v>
      </c>
      <c r="D164" s="41"/>
      <c r="E164" s="41">
        <v>-0.61501380724784482</v>
      </c>
      <c r="F164" s="41">
        <v>0.65292364473825215</v>
      </c>
      <c r="G164" s="41">
        <v>1.3606483120276969</v>
      </c>
      <c r="H164" s="41">
        <v>0.47986216494491302</v>
      </c>
      <c r="I164" s="41">
        <v>-1.0593080276097984</v>
      </c>
      <c r="J164" s="41"/>
      <c r="K164" s="41"/>
    </row>
    <row r="165" spans="1:11" x14ac:dyDescent="0.3">
      <c r="A165" s="41" t="s">
        <v>110</v>
      </c>
      <c r="B165" s="41" t="s">
        <v>162</v>
      </c>
      <c r="C165" s="41">
        <v>25.009618759155273</v>
      </c>
      <c r="D165" s="41"/>
      <c r="E165" s="41">
        <v>-4.0719573192107354</v>
      </c>
      <c r="F165" s="41">
        <v>5.9459151288336995E-2</v>
      </c>
      <c r="G165" s="41">
        <v>0.91083600680696097</v>
      </c>
      <c r="H165" s="41">
        <v>6.5279754910851404E-2</v>
      </c>
      <c r="I165" s="41">
        <v>-3.9372205489721028</v>
      </c>
      <c r="J165" s="41"/>
      <c r="K165" s="41"/>
    </row>
    <row r="166" spans="1:11" x14ac:dyDescent="0.3">
      <c r="A166" s="41" t="s">
        <v>109</v>
      </c>
      <c r="B166" s="41" t="s">
        <v>162</v>
      </c>
      <c r="C166" s="41">
        <v>21.968664169311523</v>
      </c>
      <c r="D166" s="41"/>
      <c r="E166" s="41">
        <v>-1.0310027293669854</v>
      </c>
      <c r="F166" s="41">
        <v>0.48936989938191489</v>
      </c>
      <c r="G166" s="41">
        <v>1.1866881488788552</v>
      </c>
      <c r="H166" s="41">
        <v>0.41238289928508665</v>
      </c>
      <c r="I166" s="41">
        <v>-1.2779435866918301</v>
      </c>
      <c r="J166" s="41"/>
      <c r="K166" s="41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53AB-2E94-4914-9A89-13F91C7FFF5D}">
  <dimension ref="A2:K166"/>
  <sheetViews>
    <sheetView workbookViewId="0">
      <selection activeCell="B2" sqref="B2"/>
    </sheetView>
  </sheetViews>
  <sheetFormatPr defaultRowHeight="14.4" x14ac:dyDescent="0.3"/>
  <cols>
    <col min="2" max="2" width="13.44140625" bestFit="1" customWidth="1"/>
    <col min="3" max="3" width="12.33203125" bestFit="1" customWidth="1"/>
    <col min="8" max="8" width="12.33203125" bestFit="1" customWidth="1"/>
    <col min="9" max="9" width="12" bestFit="1" customWidth="1"/>
    <col min="10" max="11" width="9.33203125" bestFit="1" customWidth="1"/>
  </cols>
  <sheetData>
    <row r="2" spans="1:11" s="41" customFormat="1" x14ac:dyDescent="0.3">
      <c r="B2" s="16" t="s">
        <v>238</v>
      </c>
    </row>
    <row r="4" spans="1:11" x14ac:dyDescent="0.3">
      <c r="A4" s="41" t="s">
        <v>154</v>
      </c>
      <c r="B4" s="41" t="s">
        <v>219</v>
      </c>
      <c r="C4" s="41" t="s">
        <v>220</v>
      </c>
      <c r="D4" s="41" t="s">
        <v>221</v>
      </c>
      <c r="E4" s="41" t="s">
        <v>222</v>
      </c>
      <c r="F4" s="41" t="s">
        <v>153</v>
      </c>
      <c r="G4" s="41" t="s">
        <v>223</v>
      </c>
      <c r="H4" s="41" t="s">
        <v>224</v>
      </c>
      <c r="I4" s="41" t="s">
        <v>229</v>
      </c>
      <c r="J4" s="41" t="s">
        <v>226</v>
      </c>
      <c r="K4" s="41" t="s">
        <v>227</v>
      </c>
    </row>
    <row r="5" spans="1:11" x14ac:dyDescent="0.3">
      <c r="A5" s="41" t="s">
        <v>86</v>
      </c>
      <c r="B5" s="41" t="s">
        <v>13</v>
      </c>
      <c r="C5" s="41">
        <v>16.731250762939453</v>
      </c>
      <c r="D5" s="41">
        <v>17.132311111841446</v>
      </c>
      <c r="E5" s="41">
        <v>0.40106034890199282</v>
      </c>
      <c r="F5" s="41">
        <v>1.3204780763440525</v>
      </c>
      <c r="G5" s="41"/>
      <c r="H5" s="41"/>
      <c r="I5" s="41"/>
      <c r="J5" s="41"/>
      <c r="K5" s="41"/>
    </row>
    <row r="6" spans="1:11" x14ac:dyDescent="0.3">
      <c r="A6" s="41" t="s">
        <v>84</v>
      </c>
      <c r="B6" s="41" t="s">
        <v>13</v>
      </c>
      <c r="C6" s="41">
        <v>16.944494247436523</v>
      </c>
      <c r="D6" s="41"/>
      <c r="E6" s="41">
        <v>0.18781686440492251</v>
      </c>
      <c r="F6" s="41">
        <v>1.1390387785516298</v>
      </c>
      <c r="G6" s="41"/>
      <c r="H6" s="41"/>
      <c r="I6" s="41"/>
      <c r="J6" s="41"/>
      <c r="K6" s="41"/>
    </row>
    <row r="7" spans="1:11" x14ac:dyDescent="0.3">
      <c r="A7" s="41" t="s">
        <v>83</v>
      </c>
      <c r="B7" s="41" t="s">
        <v>13</v>
      </c>
      <c r="C7" s="41">
        <v>16.807905197143555</v>
      </c>
      <c r="D7" s="41"/>
      <c r="E7" s="41">
        <v>0.32440591469789126</v>
      </c>
      <c r="F7" s="41">
        <v>1.2521487119410533</v>
      </c>
      <c r="G7" s="41"/>
      <c r="H7" s="41"/>
      <c r="I7" s="41"/>
      <c r="J7" s="41"/>
      <c r="K7" s="41"/>
    </row>
    <row r="8" spans="1:11" x14ac:dyDescent="0.3">
      <c r="A8" s="41" t="s">
        <v>82</v>
      </c>
      <c r="B8" s="41" t="s">
        <v>13</v>
      </c>
      <c r="C8" s="41">
        <v>16.801980972290039</v>
      </c>
      <c r="D8" s="41"/>
      <c r="E8" s="41">
        <v>0.33033013955140689</v>
      </c>
      <c r="F8" s="41">
        <v>1.2573010564681837</v>
      </c>
      <c r="G8" s="41"/>
      <c r="H8" s="41"/>
      <c r="I8" s="41"/>
      <c r="J8" s="41"/>
      <c r="K8" s="41"/>
    </row>
    <row r="9" spans="1:11" x14ac:dyDescent="0.3">
      <c r="A9" s="41" t="s">
        <v>81</v>
      </c>
      <c r="B9" s="41" t="s">
        <v>13</v>
      </c>
      <c r="C9" s="41">
        <v>16.756711959838867</v>
      </c>
      <c r="D9" s="41"/>
      <c r="E9" s="41">
        <v>0.37559915200257876</v>
      </c>
      <c r="F9" s="41">
        <v>1.2973782446454925</v>
      </c>
      <c r="G9" s="41"/>
      <c r="H9" s="41"/>
      <c r="I9" s="41"/>
      <c r="J9" s="41"/>
      <c r="K9" s="41"/>
    </row>
    <row r="10" spans="1:11" x14ac:dyDescent="0.3">
      <c r="A10" s="41" t="s">
        <v>80</v>
      </c>
      <c r="B10" s="41" t="s">
        <v>13</v>
      </c>
      <c r="C10" s="41">
        <v>16.605125427246094</v>
      </c>
      <c r="D10" s="41"/>
      <c r="E10" s="41">
        <v>0.5271856845953522</v>
      </c>
      <c r="F10" s="41">
        <v>1.4411152181635853</v>
      </c>
      <c r="G10" s="41"/>
      <c r="H10" s="41"/>
      <c r="I10" s="41"/>
      <c r="J10" s="41"/>
      <c r="K10" s="41"/>
    </row>
    <row r="11" spans="1:11" x14ac:dyDescent="0.3">
      <c r="A11" s="41" t="s">
        <v>79</v>
      </c>
      <c r="B11" s="41" t="s">
        <v>13</v>
      </c>
      <c r="C11" s="41">
        <v>16.825567245483398</v>
      </c>
      <c r="D11" s="41"/>
      <c r="E11" s="41">
        <v>0.30674386635804751</v>
      </c>
      <c r="F11" s="41">
        <v>1.2369128597714383</v>
      </c>
      <c r="G11" s="41"/>
      <c r="H11" s="41"/>
      <c r="I11" s="41"/>
      <c r="J11" s="41"/>
      <c r="K11" s="41"/>
    </row>
    <row r="12" spans="1:11" x14ac:dyDescent="0.3">
      <c r="A12" s="41" t="s">
        <v>78</v>
      </c>
      <c r="B12" s="41" t="s">
        <v>13</v>
      </c>
      <c r="C12" s="41">
        <v>16.815263748168945</v>
      </c>
      <c r="D12" s="41"/>
      <c r="E12" s="41">
        <v>0.31704736367250064</v>
      </c>
      <c r="F12" s="41">
        <v>1.2457783137952529</v>
      </c>
      <c r="G12" s="41"/>
      <c r="H12" s="41"/>
      <c r="I12" s="41"/>
      <c r="J12" s="41"/>
      <c r="K12" s="41"/>
    </row>
    <row r="13" spans="1:11" x14ac:dyDescent="0.3">
      <c r="A13" s="41" t="s">
        <v>77</v>
      </c>
      <c r="B13" s="41" t="s">
        <v>13</v>
      </c>
      <c r="C13" s="41">
        <v>16.573373794555664</v>
      </c>
      <c r="D13" s="41"/>
      <c r="E13" s="41">
        <v>0.55893731728578189</v>
      </c>
      <c r="F13" s="41">
        <v>1.4731836770309028</v>
      </c>
      <c r="G13" s="41"/>
      <c r="H13" s="41"/>
      <c r="I13" s="41"/>
      <c r="J13" s="41"/>
      <c r="K13" s="41"/>
    </row>
    <row r="14" spans="1:11" x14ac:dyDescent="0.3">
      <c r="A14" s="41" t="s">
        <v>76</v>
      </c>
      <c r="B14" s="41" t="s">
        <v>13</v>
      </c>
      <c r="C14" s="41">
        <v>17.238977432250977</v>
      </c>
      <c r="D14" s="41"/>
      <c r="E14" s="41">
        <v>-0.10666632040953061</v>
      </c>
      <c r="F14" s="41">
        <v>0.92873163294076122</v>
      </c>
      <c r="G14" s="41"/>
      <c r="H14" s="41"/>
      <c r="I14" s="41"/>
      <c r="J14" s="41"/>
      <c r="K14" s="41"/>
    </row>
    <row r="15" spans="1:11" x14ac:dyDescent="0.3">
      <c r="A15" s="41" t="s">
        <v>75</v>
      </c>
      <c r="B15" s="41" t="s">
        <v>13</v>
      </c>
      <c r="C15" s="41">
        <v>17.347555160522461</v>
      </c>
      <c r="D15" s="41"/>
      <c r="E15" s="41">
        <v>-0.21524404868101499</v>
      </c>
      <c r="F15" s="41">
        <v>0.86140043146380274</v>
      </c>
      <c r="G15" s="41"/>
      <c r="H15" s="41"/>
      <c r="I15" s="41"/>
      <c r="J15" s="41"/>
      <c r="K15" s="41"/>
    </row>
    <row r="16" spans="1:11" x14ac:dyDescent="0.3">
      <c r="A16" s="41" t="s">
        <v>74</v>
      </c>
      <c r="B16" s="41" t="s">
        <v>13</v>
      </c>
      <c r="C16" s="41">
        <v>17.016149520874023</v>
      </c>
      <c r="D16" s="41"/>
      <c r="E16" s="41">
        <v>0.11616159096742251</v>
      </c>
      <c r="F16" s="41">
        <v>1.083847357804129</v>
      </c>
      <c r="G16" s="41"/>
      <c r="H16" s="41"/>
      <c r="I16" s="41"/>
      <c r="J16" s="41"/>
      <c r="K16" s="41"/>
    </row>
    <row r="17" spans="1:11" x14ac:dyDescent="0.3">
      <c r="A17" s="41" t="s">
        <v>73</v>
      </c>
      <c r="B17" s="41" t="s">
        <v>13</v>
      </c>
      <c r="C17" s="41">
        <v>16.905153274536133</v>
      </c>
      <c r="D17" s="41"/>
      <c r="E17" s="41">
        <v>0.22715783730531314</v>
      </c>
      <c r="F17" s="41">
        <v>1.1705266953377631</v>
      </c>
      <c r="G17" s="41"/>
      <c r="H17" s="41"/>
      <c r="I17" s="41"/>
      <c r="J17" s="41"/>
      <c r="K17" s="41"/>
    </row>
    <row r="18" spans="1:11" x14ac:dyDescent="0.3">
      <c r="A18" s="41" t="s">
        <v>72</v>
      </c>
      <c r="B18" s="41" t="s">
        <v>13</v>
      </c>
      <c r="C18" s="41">
        <v>16.259706497192383</v>
      </c>
      <c r="D18" s="41"/>
      <c r="E18" s="41">
        <v>0.87260461464906314</v>
      </c>
      <c r="F18" s="41">
        <v>1.8309655092198092</v>
      </c>
      <c r="G18" s="41"/>
      <c r="H18" s="41"/>
      <c r="I18" s="41"/>
      <c r="J18" s="41"/>
      <c r="K18" s="41"/>
    </row>
    <row r="19" spans="1:11" x14ac:dyDescent="0.3">
      <c r="A19" s="41" t="s">
        <v>71</v>
      </c>
      <c r="B19" s="41" t="s">
        <v>13</v>
      </c>
      <c r="C19" s="41">
        <v>16.862335205078125</v>
      </c>
      <c r="D19" s="41"/>
      <c r="E19" s="41">
        <v>0.26997590676332095</v>
      </c>
      <c r="F19" s="41">
        <v>1.2057876906763707</v>
      </c>
      <c r="G19" s="41"/>
      <c r="H19" s="41"/>
      <c r="I19" s="41"/>
      <c r="J19" s="41"/>
      <c r="K19" s="41"/>
    </row>
    <row r="20" spans="1:11" x14ac:dyDescent="0.3">
      <c r="A20" s="41" t="s">
        <v>70</v>
      </c>
      <c r="B20" s="41" t="s">
        <v>13</v>
      </c>
      <c r="C20" s="41">
        <v>17.304851531982422</v>
      </c>
      <c r="D20" s="41"/>
      <c r="E20" s="41">
        <v>-0.17254042014097593</v>
      </c>
      <c r="F20" s="41">
        <v>0.88727890858620695</v>
      </c>
      <c r="G20" s="41"/>
      <c r="H20" s="41"/>
      <c r="I20" s="41"/>
      <c r="J20" s="41"/>
      <c r="K20" s="41"/>
    </row>
    <row r="21" spans="1:11" x14ac:dyDescent="0.3">
      <c r="A21" s="41" t="s">
        <v>69</v>
      </c>
      <c r="B21" s="41" t="s">
        <v>13</v>
      </c>
      <c r="C21" s="41">
        <v>16.976228713989258</v>
      </c>
      <c r="D21" s="41"/>
      <c r="E21" s="41">
        <v>0.15608239785218814</v>
      </c>
      <c r="F21" s="41">
        <v>1.1142572885133195</v>
      </c>
      <c r="G21" s="41"/>
      <c r="H21" s="41"/>
      <c r="I21" s="41"/>
      <c r="J21" s="41"/>
      <c r="K21" s="41"/>
    </row>
    <row r="22" spans="1:11" x14ac:dyDescent="0.3">
      <c r="A22" s="41" t="s">
        <v>67</v>
      </c>
      <c r="B22" s="41" t="s">
        <v>13</v>
      </c>
      <c r="C22" s="41">
        <v>17.512939453125</v>
      </c>
      <c r="D22" s="41"/>
      <c r="E22" s="41">
        <v>-0.38062834128355405</v>
      </c>
      <c r="F22" s="41">
        <v>0.76810298359469042</v>
      </c>
      <c r="G22" s="41"/>
      <c r="H22" s="41"/>
      <c r="I22" s="41"/>
      <c r="J22" s="41"/>
      <c r="K22" s="41"/>
    </row>
    <row r="23" spans="1:11" x14ac:dyDescent="0.3">
      <c r="A23" s="41" t="s">
        <v>66</v>
      </c>
      <c r="B23" s="41" t="s">
        <v>13</v>
      </c>
      <c r="C23" s="41">
        <v>16.551488876342773</v>
      </c>
      <c r="D23" s="41"/>
      <c r="E23" s="41">
        <v>0.58082223549867251</v>
      </c>
      <c r="F23" s="41">
        <v>1.4957014512175175</v>
      </c>
      <c r="G23" s="41"/>
      <c r="H23" s="41"/>
      <c r="I23" s="41"/>
      <c r="J23" s="41"/>
      <c r="K23" s="41"/>
    </row>
    <row r="24" spans="1:11" x14ac:dyDescent="0.3">
      <c r="A24" s="41" t="s">
        <v>65</v>
      </c>
      <c r="B24" s="41" t="s">
        <v>13</v>
      </c>
      <c r="C24" s="41">
        <v>16.887609481811523</v>
      </c>
      <c r="D24" s="41"/>
      <c r="E24" s="41">
        <v>0.24470163002992251</v>
      </c>
      <c r="F24" s="41">
        <v>1.1848477021482891</v>
      </c>
      <c r="G24" s="41"/>
      <c r="H24" s="41"/>
      <c r="I24" s="41"/>
      <c r="J24" s="41"/>
      <c r="K24" s="41"/>
    </row>
    <row r="25" spans="1:11" x14ac:dyDescent="0.3">
      <c r="A25" s="41" t="s">
        <v>64</v>
      </c>
      <c r="B25" s="41" t="s">
        <v>13</v>
      </c>
      <c r="C25" s="41">
        <v>17.009765625</v>
      </c>
      <c r="D25" s="41"/>
      <c r="E25" s="41">
        <v>0.12254548684144595</v>
      </c>
      <c r="F25" s="41">
        <v>1.0886539868377101</v>
      </c>
      <c r="G25" s="41"/>
      <c r="H25" s="41"/>
      <c r="I25" s="41"/>
      <c r="J25" s="41"/>
      <c r="K25" s="41"/>
    </row>
    <row r="26" spans="1:11" x14ac:dyDescent="0.3">
      <c r="A26" s="41" t="s">
        <v>62</v>
      </c>
      <c r="B26" s="41" t="s">
        <v>13</v>
      </c>
      <c r="C26" s="41">
        <v>16.528242111206055</v>
      </c>
      <c r="D26" s="41"/>
      <c r="E26" s="41">
        <v>0.60406900063539126</v>
      </c>
      <c r="F26" s="41">
        <v>1.5199975524917388</v>
      </c>
      <c r="G26" s="41"/>
      <c r="H26" s="41"/>
      <c r="I26" s="41"/>
      <c r="J26" s="41"/>
      <c r="K26" s="41"/>
    </row>
    <row r="27" spans="1:11" x14ac:dyDescent="0.3">
      <c r="A27" s="41" t="s">
        <v>61</v>
      </c>
      <c r="B27" s="41" t="s">
        <v>13</v>
      </c>
      <c r="C27" s="41">
        <v>16.696210861206055</v>
      </c>
      <c r="D27" s="41"/>
      <c r="E27" s="41">
        <v>0.43610025063539126</v>
      </c>
      <c r="F27" s="41">
        <v>1.3529422416368244</v>
      </c>
      <c r="G27" s="41"/>
      <c r="H27" s="41"/>
      <c r="I27" s="41"/>
      <c r="J27" s="41"/>
      <c r="K27" s="41"/>
    </row>
    <row r="28" spans="1:11" x14ac:dyDescent="0.3">
      <c r="A28" s="41" t="s">
        <v>60</v>
      </c>
      <c r="B28" s="41" t="s">
        <v>13</v>
      </c>
      <c r="C28" s="41">
        <v>17.167348861694336</v>
      </c>
      <c r="D28" s="41"/>
      <c r="E28" s="41">
        <v>-3.5037749852889988E-2</v>
      </c>
      <c r="F28" s="41">
        <v>0.97600622206409382</v>
      </c>
      <c r="G28" s="41"/>
      <c r="H28" s="41"/>
      <c r="I28" s="41"/>
      <c r="J28" s="41"/>
      <c r="K28" s="41"/>
    </row>
    <row r="29" spans="1:11" x14ac:dyDescent="0.3">
      <c r="A29" s="41" t="s">
        <v>59</v>
      </c>
      <c r="B29" s="41" t="s">
        <v>13</v>
      </c>
      <c r="C29" s="41">
        <v>17.393781661987305</v>
      </c>
      <c r="D29" s="41"/>
      <c r="E29" s="41">
        <v>-0.26147055014585874</v>
      </c>
      <c r="F29" s="41">
        <v>0.83423714156824824</v>
      </c>
      <c r="G29" s="41"/>
      <c r="H29" s="41"/>
      <c r="I29" s="41"/>
      <c r="J29" s="41"/>
      <c r="K29" s="41"/>
    </row>
    <row r="30" spans="1:11" x14ac:dyDescent="0.3">
      <c r="A30" s="41" t="s">
        <v>58</v>
      </c>
      <c r="B30" s="41" t="s">
        <v>13</v>
      </c>
      <c r="C30" s="41">
        <v>16.800390243530273</v>
      </c>
      <c r="D30" s="41"/>
      <c r="E30" s="41">
        <v>0.33192086831117251</v>
      </c>
      <c r="F30" s="41">
        <v>1.2586881326844093</v>
      </c>
      <c r="G30" s="41"/>
      <c r="H30" s="41"/>
      <c r="I30" s="41"/>
      <c r="J30" s="41"/>
      <c r="K30" s="41"/>
    </row>
    <row r="31" spans="1:11" x14ac:dyDescent="0.3">
      <c r="A31" s="41" t="s">
        <v>57</v>
      </c>
      <c r="B31" s="41" t="s">
        <v>13</v>
      </c>
      <c r="C31" s="41">
        <v>17.788595199584961</v>
      </c>
      <c r="D31" s="41"/>
      <c r="E31" s="41">
        <v>-0.65628408774351499</v>
      </c>
      <c r="F31" s="41">
        <v>0.63451048631709139</v>
      </c>
      <c r="G31" s="41"/>
      <c r="H31" s="41"/>
      <c r="I31" s="41"/>
      <c r="J31" s="41"/>
      <c r="K31" s="41"/>
    </row>
    <row r="32" spans="1:11" x14ac:dyDescent="0.3">
      <c r="A32" s="41" t="s">
        <v>56</v>
      </c>
      <c r="B32" s="41" t="s">
        <v>13</v>
      </c>
      <c r="C32" s="41">
        <v>16.34522819519043</v>
      </c>
      <c r="D32" s="41"/>
      <c r="E32" s="41">
        <v>0.78708291665101626</v>
      </c>
      <c r="F32" s="41">
        <v>1.7255818613659311</v>
      </c>
      <c r="G32" s="41"/>
      <c r="H32" s="41"/>
      <c r="I32" s="41"/>
      <c r="J32" s="41"/>
      <c r="K32" s="41"/>
    </row>
    <row r="33" spans="1:11" x14ac:dyDescent="0.3">
      <c r="A33" s="41" t="s">
        <v>55</v>
      </c>
      <c r="B33" s="41" t="s">
        <v>13</v>
      </c>
      <c r="C33" s="41">
        <v>17.221588134765625</v>
      </c>
      <c r="D33" s="41"/>
      <c r="E33" s="41">
        <v>-8.927702292417905E-2</v>
      </c>
      <c r="F33" s="41">
        <v>0.939993689791223</v>
      </c>
      <c r="G33" s="41"/>
      <c r="H33" s="41"/>
      <c r="I33" s="41"/>
      <c r="J33" s="41"/>
      <c r="K33" s="41"/>
    </row>
    <row r="34" spans="1:11" x14ac:dyDescent="0.3">
      <c r="A34" s="41" t="s">
        <v>54</v>
      </c>
      <c r="B34" s="41" t="s">
        <v>13</v>
      </c>
      <c r="C34" s="41">
        <v>16.814489364624023</v>
      </c>
      <c r="D34" s="41"/>
      <c r="E34" s="41">
        <v>0.31782174721742251</v>
      </c>
      <c r="F34" s="41">
        <v>1.2464471794637342</v>
      </c>
      <c r="G34" s="41"/>
      <c r="H34" s="41"/>
      <c r="I34" s="41"/>
      <c r="J34" s="41"/>
      <c r="K34" s="41"/>
    </row>
    <row r="35" spans="1:11" x14ac:dyDescent="0.3">
      <c r="A35" s="41" t="s">
        <v>50</v>
      </c>
      <c r="B35" s="41" t="s">
        <v>13</v>
      </c>
      <c r="C35" s="41">
        <v>17.425899505615234</v>
      </c>
      <c r="D35" s="41"/>
      <c r="E35" s="41">
        <v>-0.29358839377378843</v>
      </c>
      <c r="F35" s="41">
        <v>0.81587023092867106</v>
      </c>
      <c r="G35" s="41"/>
      <c r="H35" s="41"/>
      <c r="I35" s="41"/>
      <c r="J35" s="41"/>
      <c r="K35" s="41"/>
    </row>
    <row r="36" spans="1:11" x14ac:dyDescent="0.3">
      <c r="A36" s="41" t="s">
        <v>48</v>
      </c>
      <c r="B36" s="41" t="s">
        <v>13</v>
      </c>
      <c r="C36" s="41">
        <v>23.66090202331543</v>
      </c>
      <c r="D36" s="41"/>
      <c r="E36" s="41">
        <v>-6.5285909114739837</v>
      </c>
      <c r="F36" s="41">
        <v>1.0831741979360156E-2</v>
      </c>
      <c r="G36" s="41"/>
      <c r="H36" s="41"/>
      <c r="I36" s="41"/>
      <c r="J36" s="41"/>
      <c r="K36" s="41"/>
    </row>
    <row r="37" spans="1:11" x14ac:dyDescent="0.3">
      <c r="A37" s="41" t="s">
        <v>47</v>
      </c>
      <c r="B37" s="41" t="s">
        <v>13</v>
      </c>
      <c r="C37" s="41">
        <v>16.884502410888672</v>
      </c>
      <c r="D37" s="41"/>
      <c r="E37" s="41">
        <v>0.24780870095277407</v>
      </c>
      <c r="F37" s="41">
        <v>1.187402208007025</v>
      </c>
      <c r="G37" s="41"/>
      <c r="H37" s="41"/>
      <c r="I37" s="41"/>
      <c r="J37" s="41"/>
      <c r="K37" s="41"/>
    </row>
    <row r="38" spans="1:11" x14ac:dyDescent="0.3">
      <c r="A38" s="41" t="s">
        <v>46</v>
      </c>
      <c r="B38" s="41" t="s">
        <v>13</v>
      </c>
      <c r="C38" s="41">
        <v>17.291378021240234</v>
      </c>
      <c r="D38" s="41"/>
      <c r="E38" s="41">
        <v>-0.15906690939878843</v>
      </c>
      <c r="F38" s="41">
        <v>0.89560413274443529</v>
      </c>
      <c r="G38" s="41"/>
      <c r="H38" s="41"/>
      <c r="I38" s="41"/>
      <c r="J38" s="41"/>
      <c r="K38" s="41"/>
    </row>
    <row r="39" spans="1:11" x14ac:dyDescent="0.3">
      <c r="A39" s="41" t="s">
        <v>45</v>
      </c>
      <c r="B39" s="41" t="s">
        <v>13</v>
      </c>
      <c r="C39" s="41">
        <v>17.659507751464844</v>
      </c>
      <c r="D39" s="41"/>
      <c r="E39" s="41">
        <v>-0.5271966396233978</v>
      </c>
      <c r="F39" s="41">
        <v>0.69390177411096854</v>
      </c>
      <c r="G39" s="41"/>
      <c r="H39" s="41"/>
      <c r="I39" s="41"/>
      <c r="J39" s="41"/>
      <c r="K39" s="41"/>
    </row>
    <row r="40" spans="1:11" x14ac:dyDescent="0.3">
      <c r="A40" s="41" t="s">
        <v>44</v>
      </c>
      <c r="B40" s="41" t="s">
        <v>13</v>
      </c>
      <c r="C40" s="41">
        <v>17.073339462280273</v>
      </c>
      <c r="D40" s="41"/>
      <c r="E40" s="41">
        <v>5.8971649561172512E-2</v>
      </c>
      <c r="F40" s="41">
        <v>1.0417229578813807</v>
      </c>
      <c r="G40" s="41"/>
      <c r="H40" s="41"/>
      <c r="I40" s="41"/>
      <c r="J40" s="41"/>
      <c r="K40" s="41"/>
    </row>
    <row r="41" spans="1:11" x14ac:dyDescent="0.3">
      <c r="A41" s="41" t="s">
        <v>43</v>
      </c>
      <c r="B41" s="41" t="s">
        <v>13</v>
      </c>
      <c r="C41" s="41">
        <v>16.644706726074219</v>
      </c>
      <c r="D41" s="41"/>
      <c r="E41" s="41">
        <v>0.4876043857672272</v>
      </c>
      <c r="F41" s="41">
        <v>1.4021147115809609</v>
      </c>
      <c r="G41" s="41"/>
      <c r="H41" s="41"/>
      <c r="I41" s="41"/>
      <c r="J41" s="41"/>
      <c r="K41" s="41"/>
    </row>
    <row r="42" spans="1:11" x14ac:dyDescent="0.3">
      <c r="A42" s="41" t="s">
        <v>41</v>
      </c>
      <c r="B42" s="41" t="s">
        <v>13</v>
      </c>
      <c r="C42" s="41">
        <v>16.995979309082031</v>
      </c>
      <c r="D42" s="41"/>
      <c r="E42" s="41">
        <v>0.1363318027594147</v>
      </c>
      <c r="F42" s="41">
        <v>1.099106970086339</v>
      </c>
      <c r="G42" s="41"/>
      <c r="H42" s="41"/>
      <c r="I42" s="41"/>
      <c r="J42" s="41"/>
      <c r="K42" s="41"/>
    </row>
    <row r="43" spans="1:11" x14ac:dyDescent="0.3">
      <c r="A43" s="41" t="s">
        <v>40</v>
      </c>
      <c r="B43" s="41" t="s">
        <v>13</v>
      </c>
      <c r="C43" s="41">
        <v>17.033609390258789</v>
      </c>
      <c r="D43" s="41"/>
      <c r="E43" s="41">
        <v>9.8701721582656887E-2</v>
      </c>
      <c r="F43" s="41">
        <v>1.0708094095543232</v>
      </c>
      <c r="G43" s="41"/>
      <c r="H43" s="41"/>
      <c r="I43" s="41"/>
      <c r="J43" s="41"/>
      <c r="K43" s="41"/>
    </row>
    <row r="44" spans="1:11" x14ac:dyDescent="0.3">
      <c r="A44" s="41" t="s">
        <v>152</v>
      </c>
      <c r="B44" s="41" t="s">
        <v>13</v>
      </c>
      <c r="C44" s="41">
        <v>16.831428527832031</v>
      </c>
      <c r="D44" s="41"/>
      <c r="E44" s="41">
        <v>0.3008825840094147</v>
      </c>
      <c r="F44" s="41">
        <v>1.2318978094372757</v>
      </c>
      <c r="G44" s="41"/>
      <c r="H44" s="41"/>
      <c r="I44" s="41"/>
      <c r="J44" s="41"/>
      <c r="K44" s="41"/>
    </row>
    <row r="45" spans="1:11" x14ac:dyDescent="0.3">
      <c r="A45" s="41" t="s">
        <v>151</v>
      </c>
      <c r="B45" s="41" t="s">
        <v>13</v>
      </c>
      <c r="C45" s="41">
        <v>16.572118759155273</v>
      </c>
      <c r="D45" s="41"/>
      <c r="E45" s="41">
        <v>0.56019235268617251</v>
      </c>
      <c r="F45" s="41">
        <v>1.4744657928261558</v>
      </c>
      <c r="G45" s="41"/>
      <c r="H45" s="41"/>
      <c r="I45" s="41"/>
      <c r="J45" s="41"/>
      <c r="K45" s="41"/>
    </row>
    <row r="46" spans="1:11" x14ac:dyDescent="0.3">
      <c r="A46" s="41" t="s">
        <v>150</v>
      </c>
      <c r="B46" s="41" t="s">
        <v>13</v>
      </c>
      <c r="C46" s="41">
        <v>17.42259407043457</v>
      </c>
      <c r="D46" s="41"/>
      <c r="E46" s="41">
        <v>-0.29028295859312436</v>
      </c>
      <c r="F46" s="41">
        <v>0.81774165756167139</v>
      </c>
      <c r="G46" s="41"/>
      <c r="H46" s="41"/>
      <c r="I46" s="41"/>
      <c r="J46" s="41"/>
      <c r="K46" s="41"/>
    </row>
    <row r="47" spans="1:11" x14ac:dyDescent="0.3">
      <c r="A47" s="41" t="s">
        <v>149</v>
      </c>
      <c r="B47" s="41" t="s">
        <v>13</v>
      </c>
      <c r="C47" s="41">
        <v>17.169658660888672</v>
      </c>
      <c r="D47" s="41"/>
      <c r="E47" s="41">
        <v>-3.7347549047225925E-2</v>
      </c>
      <c r="F47" s="41">
        <v>0.97444485627322586</v>
      </c>
      <c r="G47" s="41"/>
      <c r="H47" s="41"/>
      <c r="I47" s="41"/>
      <c r="J47" s="41"/>
      <c r="K47" s="41"/>
    </row>
    <row r="48" spans="1:11" x14ac:dyDescent="0.3">
      <c r="A48" s="41" t="s">
        <v>148</v>
      </c>
      <c r="B48" s="41" t="s">
        <v>13</v>
      </c>
      <c r="C48" s="41">
        <v>16.651464462280273</v>
      </c>
      <c r="D48" s="41"/>
      <c r="E48" s="41">
        <v>0.48084664956117251</v>
      </c>
      <c r="F48" s="41">
        <v>1.3955624157344326</v>
      </c>
      <c r="G48" s="41"/>
      <c r="H48" s="41"/>
      <c r="I48" s="41"/>
      <c r="J48" s="41"/>
      <c r="K48" s="41"/>
    </row>
    <row r="49" spans="1:11" x14ac:dyDescent="0.3">
      <c r="A49" s="41" t="s">
        <v>147</v>
      </c>
      <c r="B49" s="41" t="s">
        <v>13</v>
      </c>
      <c r="C49" s="41">
        <v>16.431604385375977</v>
      </c>
      <c r="D49" s="41"/>
      <c r="E49" s="41">
        <v>0.70070672646546939</v>
      </c>
      <c r="F49" s="41">
        <v>1.6253007764416476</v>
      </c>
      <c r="G49" s="41"/>
      <c r="H49" s="41"/>
      <c r="I49" s="41"/>
      <c r="J49" s="41"/>
      <c r="K49" s="41"/>
    </row>
    <row r="50" spans="1:11" x14ac:dyDescent="0.3">
      <c r="A50" s="41" t="s">
        <v>146</v>
      </c>
      <c r="B50" s="41" t="s">
        <v>13</v>
      </c>
      <c r="C50" s="41">
        <v>16.858915328979492</v>
      </c>
      <c r="D50" s="41"/>
      <c r="E50" s="41">
        <v>0.27339578286195376</v>
      </c>
      <c r="F50" s="41">
        <v>1.2086493736750363</v>
      </c>
      <c r="G50" s="41"/>
      <c r="H50" s="41"/>
      <c r="I50" s="41"/>
      <c r="J50" s="41"/>
      <c r="K50" s="41"/>
    </row>
    <row r="51" spans="1:11" x14ac:dyDescent="0.3">
      <c r="A51" s="41" t="s">
        <v>145</v>
      </c>
      <c r="B51" s="41" t="s">
        <v>13</v>
      </c>
      <c r="C51" s="41">
        <v>17.665554046630859</v>
      </c>
      <c r="D51" s="41"/>
      <c r="E51" s="41">
        <v>-0.53324293478941343</v>
      </c>
      <c r="F51" s="41">
        <v>0.69099973632251743</v>
      </c>
      <c r="G51" s="41"/>
      <c r="H51" s="41"/>
      <c r="I51" s="41"/>
      <c r="J51" s="41"/>
      <c r="K51" s="41"/>
    </row>
    <row r="52" spans="1:11" x14ac:dyDescent="0.3">
      <c r="A52" s="41" t="s">
        <v>144</v>
      </c>
      <c r="B52" s="41" t="s">
        <v>13</v>
      </c>
      <c r="C52" s="41">
        <v>17.70814323425293</v>
      </c>
      <c r="D52" s="41"/>
      <c r="E52" s="41">
        <v>-0.57583212241148374</v>
      </c>
      <c r="F52" s="41">
        <v>0.67089917632847473</v>
      </c>
      <c r="G52" s="41"/>
      <c r="H52" s="41"/>
      <c r="I52" s="41"/>
      <c r="J52" s="41"/>
      <c r="K52" s="41"/>
    </row>
    <row r="53" spans="1:11" x14ac:dyDescent="0.3">
      <c r="A53" s="41" t="s">
        <v>143</v>
      </c>
      <c r="B53" s="41" t="s">
        <v>13</v>
      </c>
      <c r="C53" s="41">
        <v>17.862638473510742</v>
      </c>
      <c r="D53" s="41"/>
      <c r="E53" s="41">
        <v>-0.73032736166929624</v>
      </c>
      <c r="F53" s="41">
        <v>0.60276712454796433</v>
      </c>
      <c r="G53" s="41"/>
      <c r="H53" s="41"/>
      <c r="I53" s="41"/>
      <c r="J53" s="41"/>
      <c r="K53" s="41"/>
    </row>
    <row r="54" spans="1:11" x14ac:dyDescent="0.3">
      <c r="A54" s="41" t="s">
        <v>215</v>
      </c>
      <c r="B54" s="41" t="s">
        <v>13</v>
      </c>
      <c r="C54" s="41">
        <v>16.876880645751953</v>
      </c>
      <c r="D54" s="41"/>
      <c r="E54" s="41">
        <v>0.25543046608949282</v>
      </c>
      <c r="F54" s="41">
        <v>1.1936918593282202</v>
      </c>
      <c r="G54" s="41"/>
      <c r="H54" s="41"/>
      <c r="I54" s="41"/>
      <c r="J54" s="41"/>
      <c r="K54" s="41"/>
    </row>
    <row r="55" spans="1:11" x14ac:dyDescent="0.3">
      <c r="A55" s="41" t="s">
        <v>142</v>
      </c>
      <c r="B55" s="41" t="s">
        <v>13</v>
      </c>
      <c r="C55" s="41">
        <v>16.76182746887207</v>
      </c>
      <c r="D55" s="41"/>
      <c r="E55" s="41">
        <v>0.37048364296937564</v>
      </c>
      <c r="F55" s="41">
        <v>1.2927861461490302</v>
      </c>
      <c r="G55" s="41"/>
      <c r="H55" s="41"/>
      <c r="I55" s="41"/>
      <c r="J55" s="41"/>
      <c r="K55" s="41"/>
    </row>
    <row r="56" spans="1:11" x14ac:dyDescent="0.3">
      <c r="A56" s="41" t="s">
        <v>141</v>
      </c>
      <c r="B56" s="41" t="s">
        <v>13</v>
      </c>
      <c r="C56" s="41">
        <v>16.724702835083008</v>
      </c>
      <c r="D56" s="41"/>
      <c r="E56" s="41">
        <v>0.40760827675843814</v>
      </c>
      <c r="F56" s="41">
        <v>1.3264849220418791</v>
      </c>
      <c r="G56" s="41"/>
      <c r="H56" s="41"/>
      <c r="I56" s="41"/>
      <c r="J56" s="41"/>
      <c r="K56" s="41"/>
    </row>
    <row r="57" spans="1:11" x14ac:dyDescent="0.3">
      <c r="A57" s="41" t="s">
        <v>140</v>
      </c>
      <c r="B57" s="41" t="s">
        <v>13</v>
      </c>
      <c r="C57" s="41">
        <v>16.942201614379883</v>
      </c>
      <c r="D57" s="41"/>
      <c r="E57" s="41">
        <v>0.19010949746156314</v>
      </c>
      <c r="F57" s="41">
        <v>1.1408503006752877</v>
      </c>
      <c r="G57" s="41"/>
      <c r="H57" s="41"/>
      <c r="I57" s="41"/>
      <c r="J57" s="41"/>
      <c r="K57" s="41"/>
    </row>
    <row r="58" spans="1:11" x14ac:dyDescent="0.3">
      <c r="A58" s="41" t="s">
        <v>216</v>
      </c>
      <c r="B58" s="41" t="s">
        <v>13</v>
      </c>
      <c r="C58" s="41">
        <v>17.309053421020508</v>
      </c>
      <c r="D58" s="41"/>
      <c r="E58" s="41">
        <v>-0.17674230917906186</v>
      </c>
      <c r="F58" s="41">
        <v>0.88469844399072162</v>
      </c>
      <c r="G58" s="41"/>
      <c r="H58" s="41"/>
      <c r="I58" s="41"/>
      <c r="J58" s="41"/>
      <c r="K58" s="41"/>
    </row>
    <row r="59" spans="1:11" x14ac:dyDescent="0.3">
      <c r="A59" s="41" t="s">
        <v>139</v>
      </c>
      <c r="B59" s="41" t="s">
        <v>13</v>
      </c>
      <c r="C59" s="41">
        <v>16.691106796264648</v>
      </c>
      <c r="D59" s="41"/>
      <c r="E59" s="41">
        <v>0.44120431557679751</v>
      </c>
      <c r="F59" s="41">
        <v>1.3577372500543423</v>
      </c>
      <c r="G59" s="41"/>
      <c r="H59" s="41"/>
      <c r="I59" s="41"/>
      <c r="J59" s="41"/>
      <c r="K59" s="41"/>
    </row>
    <row r="60" spans="1:11" x14ac:dyDescent="0.3">
      <c r="A60" s="41" t="s">
        <v>138</v>
      </c>
      <c r="B60" s="41" t="s">
        <v>13</v>
      </c>
      <c r="C60" s="41">
        <v>16.892967224121094</v>
      </c>
      <c r="D60" s="41"/>
      <c r="E60" s="41">
        <v>0.2393438877203522</v>
      </c>
      <c r="F60" s="41">
        <v>1.1804556888920976</v>
      </c>
      <c r="G60" s="41"/>
      <c r="H60" s="41"/>
      <c r="I60" s="41"/>
      <c r="J60" s="41"/>
      <c r="K60" s="41"/>
    </row>
    <row r="61" spans="1:11" x14ac:dyDescent="0.3">
      <c r="A61" s="41" t="s">
        <v>217</v>
      </c>
      <c r="B61" s="41" t="s">
        <v>13</v>
      </c>
      <c r="C61" s="41">
        <v>17.977409362792969</v>
      </c>
      <c r="D61" s="41"/>
      <c r="E61" s="41">
        <v>-0.8450982509515228</v>
      </c>
      <c r="F61" s="41">
        <v>0.55667289707978251</v>
      </c>
      <c r="G61" s="41"/>
      <c r="H61" s="41"/>
      <c r="I61" s="41"/>
      <c r="J61" s="41"/>
      <c r="K61" s="41"/>
    </row>
    <row r="62" spans="1:11" x14ac:dyDescent="0.3">
      <c r="A62" s="41" t="s">
        <v>137</v>
      </c>
      <c r="B62" s="41" t="s">
        <v>13</v>
      </c>
      <c r="C62" s="41">
        <v>17.129533767700195</v>
      </c>
      <c r="D62" s="41"/>
      <c r="E62" s="41">
        <v>2.7773441412506372E-3</v>
      </c>
      <c r="F62" s="41">
        <v>1.0019269624715219</v>
      </c>
      <c r="G62" s="41"/>
      <c r="H62" s="41"/>
      <c r="I62" s="41"/>
      <c r="J62" s="41"/>
      <c r="K62" s="41"/>
    </row>
    <row r="63" spans="1:11" x14ac:dyDescent="0.3">
      <c r="A63" s="41" t="s">
        <v>136</v>
      </c>
      <c r="B63" s="41" t="s">
        <v>13</v>
      </c>
      <c r="C63" s="41">
        <v>16.39849853515625</v>
      </c>
      <c r="D63" s="41"/>
      <c r="E63" s="41">
        <v>0.73381257668519595</v>
      </c>
      <c r="F63" s="41">
        <v>1.6630281355005863</v>
      </c>
      <c r="G63" s="41"/>
      <c r="H63" s="41"/>
      <c r="I63" s="41"/>
      <c r="J63" s="41"/>
      <c r="K63" s="41"/>
    </row>
    <row r="64" spans="1:11" x14ac:dyDescent="0.3">
      <c r="A64" s="41" t="s">
        <v>135</v>
      </c>
      <c r="B64" s="41" t="s">
        <v>13</v>
      </c>
      <c r="C64" s="41">
        <v>16.801437377929688</v>
      </c>
      <c r="D64" s="41"/>
      <c r="E64" s="41">
        <v>0.33087373391175845</v>
      </c>
      <c r="F64" s="41">
        <v>1.2577748853242103</v>
      </c>
      <c r="G64" s="41"/>
      <c r="H64" s="41"/>
      <c r="I64" s="41"/>
      <c r="J64" s="41"/>
      <c r="K64" s="41"/>
    </row>
    <row r="65" spans="1:11" x14ac:dyDescent="0.3">
      <c r="A65" s="41" t="s">
        <v>218</v>
      </c>
      <c r="B65" s="41" t="s">
        <v>13</v>
      </c>
      <c r="C65" s="41">
        <v>16.883377075195313</v>
      </c>
      <c r="D65" s="41"/>
      <c r="E65" s="41">
        <v>0.24893403664613345</v>
      </c>
      <c r="F65" s="41">
        <v>1.1883287706750885</v>
      </c>
      <c r="G65" s="41"/>
      <c r="H65" s="41"/>
      <c r="I65" s="41"/>
      <c r="J65" s="41"/>
      <c r="K65" s="41"/>
    </row>
    <row r="66" spans="1:11" x14ac:dyDescent="0.3">
      <c r="A66" s="41" t="s">
        <v>134</v>
      </c>
      <c r="B66" s="41" t="s">
        <v>13</v>
      </c>
      <c r="C66" s="41">
        <v>16.714300155639648</v>
      </c>
      <c r="D66" s="41"/>
      <c r="E66" s="41">
        <v>0.41801095620179751</v>
      </c>
      <c r="F66" s="41">
        <v>1.3360842249230727</v>
      </c>
      <c r="G66" s="41"/>
      <c r="H66" s="41"/>
      <c r="I66" s="41"/>
      <c r="J66" s="41"/>
      <c r="K66" s="41"/>
    </row>
    <row r="67" spans="1:11" x14ac:dyDescent="0.3">
      <c r="A67" s="41" t="s">
        <v>133</v>
      </c>
      <c r="B67" s="41" t="s">
        <v>13</v>
      </c>
      <c r="C67" s="41">
        <v>16.74705696105957</v>
      </c>
      <c r="D67" s="41"/>
      <c r="E67" s="41">
        <v>0.38525415078187564</v>
      </c>
      <c r="F67" s="41">
        <v>1.3060898527031473</v>
      </c>
      <c r="G67" s="41"/>
      <c r="H67" s="41"/>
      <c r="I67" s="41"/>
      <c r="J67" s="41"/>
      <c r="K67" s="41"/>
    </row>
    <row r="68" spans="1:11" x14ac:dyDescent="0.3">
      <c r="A68" s="41" t="s">
        <v>132</v>
      </c>
      <c r="B68" s="41" t="s">
        <v>13</v>
      </c>
      <c r="C68" s="41">
        <v>16.841108322143555</v>
      </c>
      <c r="D68" s="41"/>
      <c r="E68" s="41">
        <v>0.29120278969789126</v>
      </c>
      <c r="F68" s="41">
        <v>1.223660030500118</v>
      </c>
      <c r="G68" s="41"/>
      <c r="H68" s="41"/>
      <c r="I68" s="41"/>
      <c r="J68" s="41"/>
      <c r="K68" s="41"/>
    </row>
    <row r="69" spans="1:11" x14ac:dyDescent="0.3">
      <c r="A69" s="41" t="s">
        <v>131</v>
      </c>
      <c r="B69" s="41" t="s">
        <v>13</v>
      </c>
      <c r="C69" s="41">
        <v>16.678642272949219</v>
      </c>
      <c r="D69" s="41"/>
      <c r="E69" s="41">
        <v>0.4536688388922272</v>
      </c>
      <c r="F69" s="41">
        <v>1.3695185799477292</v>
      </c>
      <c r="G69" s="41"/>
      <c r="H69" s="41"/>
      <c r="I69" s="41"/>
      <c r="J69" s="41"/>
      <c r="K69" s="41"/>
    </row>
    <row r="70" spans="1:11" x14ac:dyDescent="0.3">
      <c r="A70" s="41" t="s">
        <v>130</v>
      </c>
      <c r="B70" s="41" t="s">
        <v>13</v>
      </c>
      <c r="C70" s="41">
        <v>17.47114372253418</v>
      </c>
      <c r="D70" s="41"/>
      <c r="E70" s="41">
        <v>-0.33883261069273374</v>
      </c>
      <c r="F70" s="41">
        <v>0.79068085036491675</v>
      </c>
      <c r="G70" s="41"/>
      <c r="H70" s="41"/>
      <c r="I70" s="41"/>
      <c r="J70" s="41"/>
      <c r="K70" s="41"/>
    </row>
    <row r="71" spans="1:11" x14ac:dyDescent="0.3">
      <c r="A71" s="41" t="s">
        <v>129</v>
      </c>
      <c r="B71" s="41" t="s">
        <v>13</v>
      </c>
      <c r="C71" s="41">
        <v>17.139968872070313</v>
      </c>
      <c r="D71" s="41"/>
      <c r="E71" s="41">
        <v>-7.6577602288665503E-3</v>
      </c>
      <c r="F71" s="41">
        <v>0.99470610738894316</v>
      </c>
      <c r="G71" s="41"/>
      <c r="H71" s="41"/>
      <c r="I71" s="41"/>
      <c r="J71" s="41"/>
      <c r="K71" s="41"/>
    </row>
    <row r="72" spans="1:11" x14ac:dyDescent="0.3">
      <c r="A72" s="41" t="s">
        <v>128</v>
      </c>
      <c r="B72" s="41" t="s">
        <v>13</v>
      </c>
      <c r="C72" s="41">
        <v>16.981653213500977</v>
      </c>
      <c r="D72" s="41"/>
      <c r="E72" s="41">
        <v>0.15065789834046939</v>
      </c>
      <c r="F72" s="41">
        <v>1.1100755737474719</v>
      </c>
      <c r="G72" s="41"/>
      <c r="H72" s="41"/>
      <c r="I72" s="41"/>
      <c r="J72" s="41"/>
      <c r="K72" s="41"/>
    </row>
    <row r="73" spans="1:11" x14ac:dyDescent="0.3">
      <c r="A73" s="41" t="s">
        <v>127</v>
      </c>
      <c r="B73" s="41" t="s">
        <v>13</v>
      </c>
      <c r="C73" s="41">
        <v>17.382993698120117</v>
      </c>
      <c r="D73" s="41"/>
      <c r="E73" s="41">
        <v>-0.25068258627867124</v>
      </c>
      <c r="F73" s="41">
        <v>0.84049865372089927</v>
      </c>
      <c r="G73" s="41"/>
      <c r="H73" s="41"/>
      <c r="I73" s="41"/>
      <c r="J73" s="41"/>
      <c r="K73" s="41"/>
    </row>
    <row r="74" spans="1:11" x14ac:dyDescent="0.3">
      <c r="A74" s="41" t="s">
        <v>124</v>
      </c>
      <c r="B74" s="41" t="s">
        <v>13</v>
      </c>
      <c r="C74" s="41">
        <v>17.075462341308594</v>
      </c>
      <c r="D74" s="41"/>
      <c r="E74" s="41">
        <v>5.68487705328522E-2</v>
      </c>
      <c r="F74" s="41">
        <v>1.0401912235121196</v>
      </c>
      <c r="G74" s="41"/>
      <c r="H74" s="41"/>
      <c r="I74" s="41"/>
      <c r="J74" s="41"/>
      <c r="K74" s="41"/>
    </row>
    <row r="75" spans="1:11" x14ac:dyDescent="0.3">
      <c r="A75" s="41" t="s">
        <v>123</v>
      </c>
      <c r="B75" s="41" t="s">
        <v>13</v>
      </c>
      <c r="C75" s="41">
        <v>17.049566268920898</v>
      </c>
      <c r="D75" s="41"/>
      <c r="E75" s="41">
        <v>8.2744842920547512E-2</v>
      </c>
      <c r="F75" s="41">
        <v>1.0590310164006469</v>
      </c>
      <c r="G75" s="41"/>
      <c r="H75" s="41"/>
      <c r="I75" s="41"/>
      <c r="J75" s="41"/>
      <c r="K75" s="41"/>
    </row>
    <row r="76" spans="1:11" x14ac:dyDescent="0.3">
      <c r="A76" s="41" t="s">
        <v>122</v>
      </c>
      <c r="B76" s="41" t="s">
        <v>13</v>
      </c>
      <c r="C76" s="41">
        <v>17.181976318359375</v>
      </c>
      <c r="D76" s="41"/>
      <c r="E76" s="41">
        <v>-4.966520651792905E-2</v>
      </c>
      <c r="F76" s="41">
        <v>0.96616051123904934</v>
      </c>
      <c r="G76" s="41"/>
      <c r="H76" s="41"/>
      <c r="I76" s="41"/>
      <c r="J76" s="41"/>
      <c r="K76" s="41"/>
    </row>
    <row r="77" spans="1:11" x14ac:dyDescent="0.3">
      <c r="A77" s="41" t="s">
        <v>121</v>
      </c>
      <c r="B77" s="41" t="s">
        <v>13</v>
      </c>
      <c r="C77" s="41">
        <v>16.999494552612305</v>
      </c>
      <c r="D77" s="41"/>
      <c r="E77" s="41">
        <v>0.13281655922914126</v>
      </c>
      <c r="F77" s="41">
        <v>1.0964321667809851</v>
      </c>
      <c r="G77" s="41"/>
      <c r="H77" s="41"/>
      <c r="I77" s="41"/>
      <c r="J77" s="41"/>
      <c r="K77" s="41"/>
    </row>
    <row r="78" spans="1:11" x14ac:dyDescent="0.3">
      <c r="A78" s="41" t="s">
        <v>120</v>
      </c>
      <c r="B78" s="41" t="s">
        <v>13</v>
      </c>
      <c r="C78" s="41">
        <v>17.479476928710938</v>
      </c>
      <c r="D78" s="41"/>
      <c r="E78" s="41">
        <v>-0.34716581686949155</v>
      </c>
      <c r="F78" s="41">
        <v>0.78612693305906045</v>
      </c>
      <c r="G78" s="41"/>
      <c r="H78" s="41"/>
      <c r="I78" s="41"/>
      <c r="J78" s="41"/>
      <c r="K78" s="41"/>
    </row>
    <row r="79" spans="1:11" x14ac:dyDescent="0.3">
      <c r="A79" s="41" t="s">
        <v>119</v>
      </c>
      <c r="B79" s="41" t="s">
        <v>13</v>
      </c>
      <c r="C79" s="41">
        <v>16.86662483215332</v>
      </c>
      <c r="D79" s="41"/>
      <c r="E79" s="41">
        <v>0.26568627968812564</v>
      </c>
      <c r="F79" s="41">
        <v>1.2022077951578289</v>
      </c>
      <c r="G79" s="41"/>
      <c r="H79" s="41"/>
      <c r="I79" s="41"/>
      <c r="J79" s="41"/>
      <c r="K79" s="41"/>
    </row>
    <row r="80" spans="1:11" x14ac:dyDescent="0.3">
      <c r="A80" s="41" t="s">
        <v>118</v>
      </c>
      <c r="B80" s="41" t="s">
        <v>13</v>
      </c>
      <c r="C80" s="41">
        <v>16.627365112304688</v>
      </c>
      <c r="D80" s="41"/>
      <c r="E80" s="41">
        <v>0.50494599953675845</v>
      </c>
      <c r="F80" s="41">
        <v>1.4190702390257373</v>
      </c>
      <c r="G80" s="41"/>
      <c r="H80" s="41"/>
      <c r="I80" s="41"/>
      <c r="J80" s="41"/>
      <c r="K80" s="41"/>
    </row>
    <row r="81" spans="1:11" x14ac:dyDescent="0.3">
      <c r="A81" s="41" t="s">
        <v>115</v>
      </c>
      <c r="B81" s="41" t="s">
        <v>13</v>
      </c>
      <c r="C81" s="41">
        <v>16.895456314086914</v>
      </c>
      <c r="D81" s="41"/>
      <c r="E81" s="41">
        <v>0.23685479775453189</v>
      </c>
      <c r="F81" s="41">
        <v>1.1784207978822248</v>
      </c>
      <c r="G81" s="41"/>
      <c r="H81" s="41"/>
      <c r="I81" s="41"/>
      <c r="J81" s="41"/>
      <c r="K81" s="41"/>
    </row>
    <row r="82" spans="1:11" x14ac:dyDescent="0.3">
      <c r="A82" s="41" t="s">
        <v>114</v>
      </c>
      <c r="B82" s="41" t="s">
        <v>13</v>
      </c>
      <c r="C82" s="41">
        <v>17.433269500732422</v>
      </c>
      <c r="D82" s="41"/>
      <c r="E82" s="41">
        <v>-0.30095838889097593</v>
      </c>
      <c r="F82" s="41">
        <v>0.81171299257139884</v>
      </c>
      <c r="G82" s="41"/>
      <c r="H82" s="41"/>
      <c r="I82" s="41"/>
      <c r="J82" s="41"/>
      <c r="K82" s="41"/>
    </row>
    <row r="83" spans="1:11" x14ac:dyDescent="0.3">
      <c r="A83" s="41" t="s">
        <v>113</v>
      </c>
      <c r="B83" s="41" t="s">
        <v>13</v>
      </c>
      <c r="C83" s="41">
        <v>16.688016891479492</v>
      </c>
      <c r="D83" s="41"/>
      <c r="E83" s="41">
        <v>0.44429422036195376</v>
      </c>
      <c r="F83" s="41">
        <v>1.3606483120276969</v>
      </c>
      <c r="G83" s="41"/>
      <c r="H83" s="41"/>
      <c r="I83" s="41"/>
      <c r="J83" s="41"/>
      <c r="K83" s="41"/>
    </row>
    <row r="84" spans="1:11" x14ac:dyDescent="0.3">
      <c r="A84" s="41" t="s">
        <v>110</v>
      </c>
      <c r="B84" s="41" t="s">
        <v>13</v>
      </c>
      <c r="C84" s="41">
        <v>17.267047882080078</v>
      </c>
      <c r="D84" s="41"/>
      <c r="E84" s="41">
        <v>-0.13473677023863218</v>
      </c>
      <c r="F84" s="41">
        <v>0.91083600680696097</v>
      </c>
      <c r="G84" s="41"/>
      <c r="H84" s="41"/>
      <c r="I84" s="41"/>
      <c r="J84" s="41"/>
      <c r="K84" s="41"/>
    </row>
    <row r="85" spans="1:11" s="8" customFormat="1" x14ac:dyDescent="0.3">
      <c r="A85" s="8" t="s">
        <v>109</v>
      </c>
      <c r="B85" s="8" t="s">
        <v>13</v>
      </c>
      <c r="C85" s="8">
        <v>16.885370254516602</v>
      </c>
      <c r="E85" s="8">
        <v>0.24694085732484439</v>
      </c>
      <c r="F85" s="8">
        <v>1.1866881488788552</v>
      </c>
    </row>
    <row r="86" spans="1:11" x14ac:dyDescent="0.3">
      <c r="A86" s="41" t="s">
        <v>86</v>
      </c>
      <c r="B86" s="41" t="s">
        <v>11</v>
      </c>
      <c r="C86" s="41">
        <v>40</v>
      </c>
      <c r="D86" s="41">
        <v>37.707580664219002</v>
      </c>
      <c r="E86" s="41">
        <v>-2.2924193357809983</v>
      </c>
      <c r="F86" s="41">
        <v>0.2041329055946354</v>
      </c>
      <c r="G86" s="41">
        <v>1.3204780763440525</v>
      </c>
      <c r="H86" s="41">
        <v>0.15459015128809173</v>
      </c>
      <c r="I86" s="41">
        <v>-2.6934796846829911</v>
      </c>
      <c r="J86" s="41">
        <v>1.0000000000000011</v>
      </c>
      <c r="K86" s="41">
        <v>2269.274434143872</v>
      </c>
    </row>
    <row r="87" spans="1:11" x14ac:dyDescent="0.3">
      <c r="A87" s="41" t="s">
        <v>84</v>
      </c>
      <c r="B87" s="41" t="s">
        <v>11</v>
      </c>
      <c r="C87" s="41">
        <v>34.391796112060547</v>
      </c>
      <c r="D87" s="41"/>
      <c r="E87" s="41">
        <v>3.3157845521584548</v>
      </c>
      <c r="F87" s="41">
        <v>9.9575067471962342</v>
      </c>
      <c r="G87" s="41">
        <v>1.1390387785516298</v>
      </c>
      <c r="H87" s="41">
        <v>8.742026114210022</v>
      </c>
      <c r="I87" s="41">
        <v>3.1279676877535318</v>
      </c>
      <c r="J87" s="41"/>
      <c r="K87" s="41"/>
    </row>
    <row r="88" spans="1:11" x14ac:dyDescent="0.3">
      <c r="A88" s="41" t="s">
        <v>83</v>
      </c>
      <c r="B88" s="41" t="s">
        <v>11</v>
      </c>
      <c r="C88" s="41">
        <v>21.288293838500977</v>
      </c>
      <c r="D88" s="41"/>
      <c r="E88" s="41">
        <v>16.419286825718025</v>
      </c>
      <c r="F88" s="41">
        <v>87639.08647538285</v>
      </c>
      <c r="G88" s="41">
        <v>1.2521487119410533</v>
      </c>
      <c r="H88" s="41">
        <v>69990.956856495643</v>
      </c>
      <c r="I88" s="41">
        <v>16.094880911020134</v>
      </c>
      <c r="J88" s="41"/>
      <c r="K88" s="41"/>
    </row>
    <row r="89" spans="1:11" x14ac:dyDescent="0.3">
      <c r="A89" s="41" t="s">
        <v>82</v>
      </c>
      <c r="B89" s="41" t="s">
        <v>11</v>
      </c>
      <c r="C89" s="41">
        <v>40</v>
      </c>
      <c r="D89" s="41"/>
      <c r="E89" s="41">
        <v>-2.2924193357809983</v>
      </c>
      <c r="F89" s="41">
        <v>0.2041329055946354</v>
      </c>
      <c r="G89" s="41">
        <v>1.2573010564681837</v>
      </c>
      <c r="H89" s="41">
        <v>0.16235801643884248</v>
      </c>
      <c r="I89" s="41">
        <v>-2.6227494753324052</v>
      </c>
      <c r="J89" s="41"/>
      <c r="K89" s="41"/>
    </row>
    <row r="90" spans="1:11" x14ac:dyDescent="0.3">
      <c r="A90" s="41" t="s">
        <v>81</v>
      </c>
      <c r="B90" s="41" t="s">
        <v>11</v>
      </c>
      <c r="C90" s="41">
        <v>37.762466430664063</v>
      </c>
      <c r="D90" s="41"/>
      <c r="E90" s="41">
        <v>-5.4885766445060824E-2</v>
      </c>
      <c r="F90" s="41">
        <v>0.96267066498896581</v>
      </c>
      <c r="G90" s="41">
        <v>1.2973782446454925</v>
      </c>
      <c r="H90" s="41">
        <v>0.7420123383154269</v>
      </c>
      <c r="I90" s="41">
        <v>-0.43048491844763936</v>
      </c>
      <c r="J90" s="41"/>
      <c r="K90" s="41"/>
    </row>
    <row r="91" spans="1:11" x14ac:dyDescent="0.3">
      <c r="A91" s="41" t="s">
        <v>80</v>
      </c>
      <c r="B91" s="41" t="s">
        <v>11</v>
      </c>
      <c r="C91" s="41">
        <v>38.616813659667969</v>
      </c>
      <c r="D91" s="41"/>
      <c r="E91" s="41">
        <v>-0.90923299544896707</v>
      </c>
      <c r="F91" s="41">
        <v>0.53246810108025022</v>
      </c>
      <c r="G91" s="41">
        <v>1.4411152181635853</v>
      </c>
      <c r="H91" s="41">
        <v>0.36948336563871337</v>
      </c>
      <c r="I91" s="41">
        <v>-1.4364186800443195</v>
      </c>
      <c r="J91" s="41"/>
      <c r="K91" s="41"/>
    </row>
    <row r="92" spans="1:11" x14ac:dyDescent="0.3">
      <c r="A92" s="41" t="s">
        <v>79</v>
      </c>
      <c r="B92" s="41" t="s">
        <v>11</v>
      </c>
      <c r="C92" s="41">
        <v>40</v>
      </c>
      <c r="D92" s="41"/>
      <c r="E92" s="41">
        <v>-2.2924193357809983</v>
      </c>
      <c r="F92" s="41">
        <v>0.2041329055946354</v>
      </c>
      <c r="G92" s="41">
        <v>1.2369128597714383</v>
      </c>
      <c r="H92" s="41">
        <v>0.16503418489185723</v>
      </c>
      <c r="I92" s="41">
        <v>-2.5991632021390458</v>
      </c>
      <c r="J92" s="41"/>
      <c r="K92" s="41"/>
    </row>
    <row r="93" spans="1:11" x14ac:dyDescent="0.3">
      <c r="A93" s="41" t="s">
        <v>78</v>
      </c>
      <c r="B93" s="41" t="s">
        <v>11</v>
      </c>
      <c r="C93" s="41">
        <v>35.075496673583984</v>
      </c>
      <c r="D93" s="41"/>
      <c r="E93" s="41">
        <v>2.6320839906350173</v>
      </c>
      <c r="F93" s="41">
        <v>6.1992083418848773</v>
      </c>
      <c r="G93" s="41">
        <v>1.2457783137952529</v>
      </c>
      <c r="H93" s="41">
        <v>4.9761729460509248</v>
      </c>
      <c r="I93" s="41">
        <v>2.3150366269625162</v>
      </c>
      <c r="J93" s="41"/>
      <c r="K93" s="41"/>
    </row>
    <row r="94" spans="1:11" x14ac:dyDescent="0.3">
      <c r="A94" s="41" t="s">
        <v>77</v>
      </c>
      <c r="B94" s="41" t="s">
        <v>11</v>
      </c>
      <c r="C94" s="41">
        <v>36.943805694580078</v>
      </c>
      <c r="D94" s="41"/>
      <c r="E94" s="41">
        <v>0.76377496963892355</v>
      </c>
      <c r="F94" s="41">
        <v>1.6979276309115869</v>
      </c>
      <c r="G94" s="41">
        <v>1.4731836770309028</v>
      </c>
      <c r="H94" s="41">
        <v>1.1525566413643951</v>
      </c>
      <c r="I94" s="41">
        <v>0.20483765235314161</v>
      </c>
      <c r="J94" s="41"/>
      <c r="K94" s="41"/>
    </row>
    <row r="95" spans="1:11" x14ac:dyDescent="0.3">
      <c r="A95" s="41" t="s">
        <v>76</v>
      </c>
      <c r="B95" s="41" t="s">
        <v>11</v>
      </c>
      <c r="C95" s="41">
        <v>36.279792785644531</v>
      </c>
      <c r="D95" s="41"/>
      <c r="E95" s="41">
        <v>1.4277878785744704</v>
      </c>
      <c r="F95" s="41">
        <v>2.6903388237642996</v>
      </c>
      <c r="G95" s="41">
        <v>0.92873163294076122</v>
      </c>
      <c r="H95" s="41">
        <v>2.8967881876118908</v>
      </c>
      <c r="I95" s="41">
        <v>1.534454198984001</v>
      </c>
      <c r="J95" s="41"/>
      <c r="K95" s="41"/>
    </row>
    <row r="96" spans="1:11" x14ac:dyDescent="0.3">
      <c r="A96" s="41" t="s">
        <v>75</v>
      </c>
      <c r="B96" s="41" t="s">
        <v>11</v>
      </c>
      <c r="C96" s="41">
        <v>40</v>
      </c>
      <c r="D96" s="41"/>
      <c r="E96" s="41">
        <v>-2.2924193357809983</v>
      </c>
      <c r="F96" s="41">
        <v>0.2041329055946354</v>
      </c>
      <c r="G96" s="41">
        <v>0.86140043146380274</v>
      </c>
      <c r="H96" s="41">
        <v>0.23697794676947914</v>
      </c>
      <c r="I96" s="41">
        <v>-2.0771752870999833</v>
      </c>
      <c r="J96" s="41"/>
      <c r="K96" s="41"/>
    </row>
    <row r="97" spans="1:11" x14ac:dyDescent="0.3">
      <c r="A97" s="41" t="s">
        <v>74</v>
      </c>
      <c r="B97" s="41" t="s">
        <v>11</v>
      </c>
      <c r="C97" s="41">
        <v>40</v>
      </c>
      <c r="D97" s="41"/>
      <c r="E97" s="41">
        <v>-2.2924193357809983</v>
      </c>
      <c r="F97" s="41">
        <v>0.2041329055946354</v>
      </c>
      <c r="G97" s="41">
        <v>1.083847357804129</v>
      </c>
      <c r="H97" s="41">
        <v>0.18834100957556235</v>
      </c>
      <c r="I97" s="41">
        <v>-2.4085809267484204</v>
      </c>
      <c r="J97" s="41"/>
      <c r="K97" s="41"/>
    </row>
    <row r="98" spans="1:11" x14ac:dyDescent="0.3">
      <c r="A98" s="41" t="s">
        <v>73</v>
      </c>
      <c r="B98" s="41" t="s">
        <v>11</v>
      </c>
      <c r="C98" s="41">
        <v>40</v>
      </c>
      <c r="D98" s="41"/>
      <c r="E98" s="41">
        <v>-2.2924193357809983</v>
      </c>
      <c r="F98" s="41">
        <v>0.2041329055946354</v>
      </c>
      <c r="G98" s="41">
        <v>1.1705266953377631</v>
      </c>
      <c r="H98" s="41">
        <v>0.17439406244018341</v>
      </c>
      <c r="I98" s="41">
        <v>-2.5195771730863115</v>
      </c>
      <c r="J98" s="41"/>
      <c r="K98" s="41"/>
    </row>
    <row r="99" spans="1:11" x14ac:dyDescent="0.3">
      <c r="A99" s="41" t="s">
        <v>72</v>
      </c>
      <c r="B99" s="41" t="s">
        <v>11</v>
      </c>
      <c r="C99" s="41">
        <v>38.22607421875</v>
      </c>
      <c r="D99" s="41"/>
      <c r="E99" s="41">
        <v>-0.51849355453099832</v>
      </c>
      <c r="F99" s="41">
        <v>0.69810040108936233</v>
      </c>
      <c r="G99" s="41">
        <v>1.8309655092198092</v>
      </c>
      <c r="H99" s="41">
        <v>0.38127446834693746</v>
      </c>
      <c r="I99" s="41">
        <v>-1.3910981691800612</v>
      </c>
      <c r="J99" s="41"/>
      <c r="K99" s="41"/>
    </row>
    <row r="100" spans="1:11" x14ac:dyDescent="0.3">
      <c r="A100" s="41" t="s">
        <v>71</v>
      </c>
      <c r="B100" s="41" t="s">
        <v>11</v>
      </c>
      <c r="C100" s="41">
        <v>35.145938873291016</v>
      </c>
      <c r="D100" s="41"/>
      <c r="E100" s="41">
        <v>2.5616417909279861</v>
      </c>
      <c r="F100" s="41">
        <v>5.9037915788293853</v>
      </c>
      <c r="G100" s="41">
        <v>1.2057876906763707</v>
      </c>
      <c r="H100" s="41">
        <v>4.8962115175663561</v>
      </c>
      <c r="I100" s="41">
        <v>2.2916658841646651</v>
      </c>
      <c r="J100" s="41"/>
      <c r="K100" s="41"/>
    </row>
    <row r="101" spans="1:11" x14ac:dyDescent="0.3">
      <c r="A101" s="41" t="s">
        <v>70</v>
      </c>
      <c r="B101" s="41" t="s">
        <v>11</v>
      </c>
      <c r="C101" s="41">
        <v>40</v>
      </c>
      <c r="D101" s="41"/>
      <c r="E101" s="41">
        <v>-2.2924193357809983</v>
      </c>
      <c r="F101" s="41">
        <v>0.2041329055946354</v>
      </c>
      <c r="G101" s="41">
        <v>0.88727890858620695</v>
      </c>
      <c r="H101" s="41">
        <v>0.23006622113885411</v>
      </c>
      <c r="I101" s="41">
        <v>-2.1198789156400224</v>
      </c>
      <c r="J101" s="41"/>
      <c r="K101" s="41"/>
    </row>
    <row r="102" spans="1:11" x14ac:dyDescent="0.3">
      <c r="A102" s="41" t="s">
        <v>69</v>
      </c>
      <c r="B102" s="41" t="s">
        <v>11</v>
      </c>
      <c r="C102" s="41">
        <v>37.383445739746094</v>
      </c>
      <c r="D102" s="41"/>
      <c r="E102" s="41">
        <v>0.32413492447290793</v>
      </c>
      <c r="F102" s="41">
        <v>1.2519135352853774</v>
      </c>
      <c r="G102" s="41">
        <v>1.1142572885133195</v>
      </c>
      <c r="H102" s="41">
        <v>1.1235408089236945</v>
      </c>
      <c r="I102" s="41">
        <v>0.16805252662071987</v>
      </c>
      <c r="J102" s="41"/>
      <c r="K102" s="41"/>
    </row>
    <row r="103" spans="1:11" x14ac:dyDescent="0.3">
      <c r="A103" s="41" t="s">
        <v>67</v>
      </c>
      <c r="B103" s="41" t="s">
        <v>11</v>
      </c>
      <c r="C103" s="41">
        <v>40</v>
      </c>
      <c r="D103" s="41"/>
      <c r="E103" s="41">
        <v>-2.2924193357809983</v>
      </c>
      <c r="F103" s="41">
        <v>0.2041329055946354</v>
      </c>
      <c r="G103" s="41">
        <v>0.76810298359469042</v>
      </c>
      <c r="H103" s="41">
        <v>0.26576241722080257</v>
      </c>
      <c r="I103" s="41">
        <v>-1.9117909944974443</v>
      </c>
      <c r="J103" s="41"/>
      <c r="K103" s="41"/>
    </row>
    <row r="104" spans="1:11" x14ac:dyDescent="0.3">
      <c r="A104" s="41" t="s">
        <v>66</v>
      </c>
      <c r="B104" s="41" t="s">
        <v>11</v>
      </c>
      <c r="C104" s="41">
        <v>40</v>
      </c>
      <c r="D104" s="41"/>
      <c r="E104" s="41">
        <v>-2.2924193357809983</v>
      </c>
      <c r="F104" s="41">
        <v>0.2041329055946354</v>
      </c>
      <c r="G104" s="41">
        <v>1.4957014512175175</v>
      </c>
      <c r="H104" s="41">
        <v>0.13647971353405383</v>
      </c>
      <c r="I104" s="41">
        <v>-2.8732415712796708</v>
      </c>
      <c r="J104" s="41"/>
      <c r="K104" s="41"/>
    </row>
    <row r="105" spans="1:11" x14ac:dyDescent="0.3">
      <c r="A105" s="41" t="s">
        <v>65</v>
      </c>
      <c r="B105" s="41" t="s">
        <v>11</v>
      </c>
      <c r="C105" s="41">
        <v>37.142620086669922</v>
      </c>
      <c r="D105" s="41"/>
      <c r="E105" s="41">
        <v>0.5649605775490798</v>
      </c>
      <c r="F105" s="41">
        <v>1.4793470847079597</v>
      </c>
      <c r="G105" s="41">
        <v>1.1848477021482891</v>
      </c>
      <c r="H105" s="41">
        <v>1.2485546302918962</v>
      </c>
      <c r="I105" s="41">
        <v>0.3202589475191574</v>
      </c>
      <c r="J105" s="41"/>
      <c r="K105" s="41"/>
    </row>
    <row r="106" spans="1:11" x14ac:dyDescent="0.3">
      <c r="A106" s="41" t="s">
        <v>64</v>
      </c>
      <c r="B106" s="41" t="s">
        <v>11</v>
      </c>
      <c r="C106" s="41">
        <v>40</v>
      </c>
      <c r="D106" s="41"/>
      <c r="E106" s="41">
        <v>-2.2924193357809983</v>
      </c>
      <c r="F106" s="41">
        <v>0.2041329055946354</v>
      </c>
      <c r="G106" s="41">
        <v>1.0886539868377101</v>
      </c>
      <c r="H106" s="41">
        <v>0.18750944566656538</v>
      </c>
      <c r="I106" s="41">
        <v>-2.4149648226224443</v>
      </c>
      <c r="J106" s="41"/>
      <c r="K106" s="41"/>
    </row>
    <row r="107" spans="1:11" x14ac:dyDescent="0.3">
      <c r="A107" s="41" t="s">
        <v>62</v>
      </c>
      <c r="B107" s="41" t="s">
        <v>11</v>
      </c>
      <c r="C107" s="41">
        <v>40</v>
      </c>
      <c r="D107" s="41"/>
      <c r="E107" s="41">
        <v>-2.2924193357809983</v>
      </c>
      <c r="F107" s="41">
        <v>0.2041329055946354</v>
      </c>
      <c r="G107" s="41">
        <v>1.5199975524917388</v>
      </c>
      <c r="H107" s="41">
        <v>0.13429818045430364</v>
      </c>
      <c r="I107" s="41">
        <v>-2.8964883364163891</v>
      </c>
      <c r="J107" s="41"/>
      <c r="K107" s="41"/>
    </row>
    <row r="108" spans="1:11" x14ac:dyDescent="0.3">
      <c r="A108" s="41" t="s">
        <v>61</v>
      </c>
      <c r="B108" s="41" t="s">
        <v>11</v>
      </c>
      <c r="C108" s="41">
        <v>40</v>
      </c>
      <c r="D108" s="41"/>
      <c r="E108" s="41">
        <v>-2.2924193357809983</v>
      </c>
      <c r="F108" s="41">
        <v>0.2041329055946354</v>
      </c>
      <c r="G108" s="41">
        <v>1.3529422416368244</v>
      </c>
      <c r="H108" s="41">
        <v>0.15088072447769105</v>
      </c>
      <c r="I108" s="41">
        <v>-2.7285195864163896</v>
      </c>
      <c r="J108" s="41"/>
      <c r="K108" s="41"/>
    </row>
    <row r="109" spans="1:11" x14ac:dyDescent="0.3">
      <c r="A109" s="41" t="s">
        <v>60</v>
      </c>
      <c r="B109" s="41" t="s">
        <v>11</v>
      </c>
      <c r="C109" s="41">
        <v>40</v>
      </c>
      <c r="D109" s="41"/>
      <c r="E109" s="41">
        <v>-2.2924193357809983</v>
      </c>
      <c r="F109" s="41">
        <v>0.2041329055946354</v>
      </c>
      <c r="G109" s="41">
        <v>0.97600622206409382</v>
      </c>
      <c r="H109" s="41">
        <v>0.20915123385476747</v>
      </c>
      <c r="I109" s="41">
        <v>-2.2573815859281083</v>
      </c>
      <c r="J109" s="41"/>
      <c r="K109" s="41"/>
    </row>
    <row r="110" spans="1:11" x14ac:dyDescent="0.3">
      <c r="A110" s="41" t="s">
        <v>59</v>
      </c>
      <c r="B110" s="41" t="s">
        <v>11</v>
      </c>
      <c r="C110" s="41">
        <v>23.797658920288086</v>
      </c>
      <c r="D110" s="41"/>
      <c r="E110" s="41">
        <v>13.909921743930916</v>
      </c>
      <c r="F110" s="41">
        <v>15392.305776040987</v>
      </c>
      <c r="G110" s="41">
        <v>0.83423714156824824</v>
      </c>
      <c r="H110" s="41">
        <v>18450.755797213274</v>
      </c>
      <c r="I110" s="41">
        <v>14.171392294076776</v>
      </c>
      <c r="J110" s="41"/>
      <c r="K110" s="41"/>
    </row>
    <row r="111" spans="1:11" x14ac:dyDescent="0.3">
      <c r="A111" s="41" t="s">
        <v>58</v>
      </c>
      <c r="B111" s="41" t="s">
        <v>11</v>
      </c>
      <c r="C111" s="41">
        <v>38.61602783203125</v>
      </c>
      <c r="D111" s="41"/>
      <c r="E111" s="41">
        <v>-0.90844716781224832</v>
      </c>
      <c r="F111" s="41">
        <v>0.53275821237614196</v>
      </c>
      <c r="G111" s="41">
        <v>1.2586881326844093</v>
      </c>
      <c r="H111" s="41">
        <v>0.42326466623620768</v>
      </c>
      <c r="I111" s="41">
        <v>-1.2403680361234208</v>
      </c>
      <c r="J111" s="41"/>
      <c r="K111" s="41"/>
    </row>
    <row r="112" spans="1:11" x14ac:dyDescent="0.3">
      <c r="A112" s="41" t="s">
        <v>57</v>
      </c>
      <c r="B112" s="41" t="s">
        <v>11</v>
      </c>
      <c r="C112" s="41">
        <v>37.240802764892578</v>
      </c>
      <c r="D112" s="41"/>
      <c r="E112" s="41">
        <v>0.46677789932642355</v>
      </c>
      <c r="F112" s="41">
        <v>1.3820194303936817</v>
      </c>
      <c r="G112" s="41">
        <v>0.63451048631709139</v>
      </c>
      <c r="H112" s="41">
        <v>2.1780876127286395</v>
      </c>
      <c r="I112" s="41">
        <v>1.1230619870699385</v>
      </c>
      <c r="J112" s="41"/>
      <c r="K112" s="41"/>
    </row>
    <row r="113" spans="1:11" x14ac:dyDescent="0.3">
      <c r="A113" s="41" t="s">
        <v>56</v>
      </c>
      <c r="B113" s="41" t="s">
        <v>11</v>
      </c>
      <c r="C113" s="41">
        <v>40</v>
      </c>
      <c r="D113" s="41"/>
      <c r="E113" s="41">
        <v>-2.2924193357809983</v>
      </c>
      <c r="F113" s="41">
        <v>0.2041329055946354</v>
      </c>
      <c r="G113" s="41">
        <v>1.7255818613659311</v>
      </c>
      <c r="H113" s="41">
        <v>0.11829801307313724</v>
      </c>
      <c r="I113" s="41">
        <v>-3.0795022524320146</v>
      </c>
      <c r="J113" s="41"/>
      <c r="K113" s="41"/>
    </row>
    <row r="114" spans="1:11" x14ac:dyDescent="0.3">
      <c r="A114" s="41" t="s">
        <v>55</v>
      </c>
      <c r="B114" s="41" t="s">
        <v>11</v>
      </c>
      <c r="C114" s="41">
        <v>36.227256774902344</v>
      </c>
      <c r="D114" s="41"/>
      <c r="E114" s="41">
        <v>1.4803238893166579</v>
      </c>
      <c r="F114" s="41">
        <v>2.7901136511849964</v>
      </c>
      <c r="G114" s="41">
        <v>0.939993689791223</v>
      </c>
      <c r="H114" s="41">
        <v>2.9682259375642124</v>
      </c>
      <c r="I114" s="41">
        <v>1.5696009122408368</v>
      </c>
      <c r="J114" s="41"/>
      <c r="K114" s="41"/>
    </row>
    <row r="115" spans="1:11" x14ac:dyDescent="0.3">
      <c r="A115" s="41" t="s">
        <v>54</v>
      </c>
      <c r="B115" s="41" t="s">
        <v>11</v>
      </c>
      <c r="C115" s="41">
        <v>37.783622741699219</v>
      </c>
      <c r="D115" s="41"/>
      <c r="E115" s="41">
        <v>-7.6042077480217074E-2</v>
      </c>
      <c r="F115" s="41">
        <v>0.94865664632462576</v>
      </c>
      <c r="G115" s="41">
        <v>1.2464471794637342</v>
      </c>
      <c r="H115" s="41">
        <v>0.76108852581524677</v>
      </c>
      <c r="I115" s="41">
        <v>-0.39386382469763931</v>
      </c>
      <c r="J115" s="41"/>
      <c r="K115" s="41"/>
    </row>
    <row r="116" spans="1:11" x14ac:dyDescent="0.3">
      <c r="A116" s="41" t="s">
        <v>50</v>
      </c>
      <c r="B116" s="41" t="s">
        <v>11</v>
      </c>
      <c r="C116" s="41">
        <v>38.402557373046875</v>
      </c>
      <c r="D116" s="41"/>
      <c r="E116" s="41">
        <v>-0.69497670882787332</v>
      </c>
      <c r="F116" s="41">
        <v>0.61771929107310153</v>
      </c>
      <c r="G116" s="41">
        <v>0.81587023092867106</v>
      </c>
      <c r="H116" s="41">
        <v>0.75712934196652504</v>
      </c>
      <c r="I116" s="41">
        <v>-0.40138831505408479</v>
      </c>
      <c r="J116" s="41"/>
      <c r="K116" s="41"/>
    </row>
    <row r="117" spans="1:11" x14ac:dyDescent="0.3">
      <c r="A117" s="41" t="s">
        <v>48</v>
      </c>
      <c r="B117" s="41" t="s">
        <v>11</v>
      </c>
      <c r="C117" s="41">
        <v>40</v>
      </c>
      <c r="D117" s="41"/>
      <c r="E117" s="41">
        <v>-2.2924193357809983</v>
      </c>
      <c r="F117" s="41">
        <v>0.2041329055946354</v>
      </c>
      <c r="G117" s="41">
        <v>1.0831741979360156E-2</v>
      </c>
      <c r="H117" s="41">
        <v>18.845805779311387</v>
      </c>
      <c r="I117" s="41">
        <v>4.2361715756929854</v>
      </c>
      <c r="J117" s="41"/>
      <c r="K117" s="41"/>
    </row>
    <row r="118" spans="1:11" x14ac:dyDescent="0.3">
      <c r="A118" s="41" t="s">
        <v>47</v>
      </c>
      <c r="B118" s="41" t="s">
        <v>11</v>
      </c>
      <c r="C118" s="41">
        <v>38.733978271484375</v>
      </c>
      <c r="D118" s="41"/>
      <c r="E118" s="41">
        <v>-1.0263976072653733</v>
      </c>
      <c r="F118" s="41">
        <v>0.49093447726918299</v>
      </c>
      <c r="G118" s="41">
        <v>1.187402208007025</v>
      </c>
      <c r="H118" s="41">
        <v>0.4134525554682803</v>
      </c>
      <c r="I118" s="41">
        <v>-1.2742063082181472</v>
      </c>
      <c r="J118" s="41"/>
      <c r="K118" s="41"/>
    </row>
    <row r="119" spans="1:11" x14ac:dyDescent="0.3">
      <c r="A119" s="41" t="s">
        <v>46</v>
      </c>
      <c r="B119" s="41" t="s">
        <v>11</v>
      </c>
      <c r="C119" s="41">
        <v>38.097511291503906</v>
      </c>
      <c r="D119" s="41"/>
      <c r="E119" s="41">
        <v>-0.38993062728490457</v>
      </c>
      <c r="F119" s="41">
        <v>0.76316630083258175</v>
      </c>
      <c r="G119" s="41">
        <v>0.89560413274443529</v>
      </c>
      <c r="H119" s="41">
        <v>0.85212458599758911</v>
      </c>
      <c r="I119" s="41">
        <v>-0.23086371788611612</v>
      </c>
      <c r="J119" s="41"/>
      <c r="K119" s="41"/>
    </row>
    <row r="120" spans="1:11" x14ac:dyDescent="0.3">
      <c r="A120" s="41" t="s">
        <v>45</v>
      </c>
      <c r="B120" s="41" t="s">
        <v>11</v>
      </c>
      <c r="C120" s="41">
        <v>38.320331573486328</v>
      </c>
      <c r="D120" s="41"/>
      <c r="E120" s="41">
        <v>-0.61275090926732645</v>
      </c>
      <c r="F120" s="41">
        <v>0.65394857301908349</v>
      </c>
      <c r="G120" s="41">
        <v>0.69390177411096854</v>
      </c>
      <c r="H120" s="41">
        <v>0.94242239668132666</v>
      </c>
      <c r="I120" s="41">
        <v>-8.5554269643928524E-2</v>
      </c>
      <c r="J120" s="41"/>
      <c r="K120" s="41"/>
    </row>
    <row r="121" spans="1:11" x14ac:dyDescent="0.3">
      <c r="A121" s="41" t="s">
        <v>44</v>
      </c>
      <c r="B121" s="41" t="s">
        <v>11</v>
      </c>
      <c r="C121" s="41">
        <v>38.907859802246094</v>
      </c>
      <c r="D121" s="41"/>
      <c r="E121" s="41">
        <v>-1.2002791380270921</v>
      </c>
      <c r="F121" s="41">
        <v>0.43519107110712535</v>
      </c>
      <c r="G121" s="41">
        <v>1.0417229578813807</v>
      </c>
      <c r="H121" s="41">
        <v>0.41776085264761903</v>
      </c>
      <c r="I121" s="41">
        <v>-1.2592507875882644</v>
      </c>
      <c r="J121" s="41"/>
      <c r="K121" s="41"/>
    </row>
    <row r="122" spans="1:11" x14ac:dyDescent="0.3">
      <c r="A122" s="41" t="s">
        <v>43</v>
      </c>
      <c r="B122" s="41" t="s">
        <v>11</v>
      </c>
      <c r="C122" s="41">
        <v>36.211494445800781</v>
      </c>
      <c r="D122" s="41"/>
      <c r="E122" s="41">
        <v>1.4960862184182204</v>
      </c>
      <c r="F122" s="41">
        <v>2.8207644906100988</v>
      </c>
      <c r="G122" s="41">
        <v>1.4021147115809609</v>
      </c>
      <c r="H122" s="41">
        <v>2.0117929491157915</v>
      </c>
      <c r="I122" s="41">
        <v>1.008481832650993</v>
      </c>
      <c r="J122" s="41"/>
      <c r="K122" s="41"/>
    </row>
    <row r="123" spans="1:11" x14ac:dyDescent="0.3">
      <c r="A123" s="41" t="s">
        <v>41</v>
      </c>
      <c r="B123" s="41" t="s">
        <v>11</v>
      </c>
      <c r="C123" s="41">
        <v>40</v>
      </c>
      <c r="D123" s="41"/>
      <c r="E123" s="41">
        <v>-2.2924193357809983</v>
      </c>
      <c r="F123" s="41">
        <v>0.2041329055946354</v>
      </c>
      <c r="G123" s="41">
        <v>1.099106970086339</v>
      </c>
      <c r="H123" s="41">
        <v>0.18572614963819217</v>
      </c>
      <c r="I123" s="41">
        <v>-2.428751138540413</v>
      </c>
      <c r="J123" s="41"/>
      <c r="K123" s="41"/>
    </row>
    <row r="124" spans="1:11" x14ac:dyDescent="0.3">
      <c r="A124" s="41" t="s">
        <v>40</v>
      </c>
      <c r="B124" s="41" t="s">
        <v>11</v>
      </c>
      <c r="C124" s="41">
        <v>40</v>
      </c>
      <c r="D124" s="41"/>
      <c r="E124" s="41">
        <v>-2.2924193357809983</v>
      </c>
      <c r="F124" s="41">
        <v>0.2041329055946354</v>
      </c>
      <c r="G124" s="41">
        <v>1.0708094095543232</v>
      </c>
      <c r="H124" s="41">
        <v>0.19063420976063017</v>
      </c>
      <c r="I124" s="41">
        <v>-2.3911210573636552</v>
      </c>
      <c r="J124" s="41"/>
      <c r="K124" s="41"/>
    </row>
    <row r="125" spans="1:11" x14ac:dyDescent="0.3">
      <c r="A125" s="41" t="s">
        <v>152</v>
      </c>
      <c r="B125" s="41" t="s">
        <v>11</v>
      </c>
      <c r="C125" s="41">
        <v>38.005210876464844</v>
      </c>
      <c r="D125" s="41"/>
      <c r="E125" s="41">
        <v>-0.29763021224584207</v>
      </c>
      <c r="F125" s="41">
        <v>0.81358770804516334</v>
      </c>
      <c r="G125" s="41">
        <v>1.2318978094372757</v>
      </c>
      <c r="H125" s="41">
        <v>0.66043441413115744</v>
      </c>
      <c r="I125" s="41">
        <v>-0.59851279625525677</v>
      </c>
      <c r="J125" s="41">
        <v>2.7250507160425848</v>
      </c>
      <c r="K125" s="41">
        <v>315378.29938013153</v>
      </c>
    </row>
    <row r="126" spans="1:11" x14ac:dyDescent="0.3">
      <c r="A126" s="41" t="s">
        <v>151</v>
      </c>
      <c r="B126" s="41" t="s">
        <v>11</v>
      </c>
      <c r="C126" s="41">
        <v>36.088607788085938</v>
      </c>
      <c r="D126" s="41"/>
      <c r="E126" s="41">
        <v>1.6189728761330642</v>
      </c>
      <c r="F126" s="41">
        <v>3.0715627909256593</v>
      </c>
      <c r="G126" s="41">
        <v>1.4744657928261558</v>
      </c>
      <c r="H126" s="41">
        <v>2.0831699221982602</v>
      </c>
      <c r="I126" s="41">
        <v>1.0587805234468914</v>
      </c>
      <c r="J126" s="41"/>
      <c r="K126" s="41"/>
    </row>
    <row r="127" spans="1:11" x14ac:dyDescent="0.3">
      <c r="A127" s="41" t="s">
        <v>150</v>
      </c>
      <c r="B127" s="41" t="s">
        <v>11</v>
      </c>
      <c r="C127" s="41">
        <v>35.018482208251953</v>
      </c>
      <c r="D127" s="41"/>
      <c r="E127" s="41">
        <v>2.6890984559670486</v>
      </c>
      <c r="F127" s="41">
        <v>6.44910275256417</v>
      </c>
      <c r="G127" s="41">
        <v>0.81774165756167139</v>
      </c>
      <c r="H127" s="41">
        <v>7.8864794191774434</v>
      </c>
      <c r="I127" s="41">
        <v>2.9793814145601729</v>
      </c>
      <c r="J127" s="41"/>
      <c r="K127" s="41"/>
    </row>
    <row r="128" spans="1:11" x14ac:dyDescent="0.3">
      <c r="A128" s="41" t="s">
        <v>149</v>
      </c>
      <c r="B128" s="41" t="s">
        <v>11</v>
      </c>
      <c r="C128" s="41">
        <v>37.776473999023438</v>
      </c>
      <c r="D128" s="41"/>
      <c r="E128" s="41">
        <v>-6.8893334804435824E-2</v>
      </c>
      <c r="F128" s="41">
        <v>0.95336902971622828</v>
      </c>
      <c r="G128" s="41">
        <v>0.97444485627322586</v>
      </c>
      <c r="H128" s="41">
        <v>0.97837145281098581</v>
      </c>
      <c r="I128" s="41">
        <v>-3.1545785757210121E-2</v>
      </c>
      <c r="J128" s="41"/>
      <c r="K128" s="41"/>
    </row>
    <row r="129" spans="1:11" x14ac:dyDescent="0.3">
      <c r="A129" s="41" t="s">
        <v>148</v>
      </c>
      <c r="B129" s="41" t="s">
        <v>11</v>
      </c>
      <c r="C129" s="41">
        <v>34.319995880126953</v>
      </c>
      <c r="D129" s="41"/>
      <c r="E129" s="41">
        <v>3.3875847840920486</v>
      </c>
      <c r="F129" s="41">
        <v>10.46561207496887</v>
      </c>
      <c r="G129" s="41">
        <v>1.3955624157344326</v>
      </c>
      <c r="H129" s="41">
        <v>7.4992074571320462</v>
      </c>
      <c r="I129" s="41">
        <v>2.9067381345308752</v>
      </c>
      <c r="J129" s="41"/>
      <c r="K129" s="41"/>
    </row>
    <row r="130" spans="1:11" x14ac:dyDescent="0.3">
      <c r="A130" s="41" t="s">
        <v>147</v>
      </c>
      <c r="B130" s="41" t="s">
        <v>11</v>
      </c>
      <c r="C130" s="41">
        <v>37.970024108886719</v>
      </c>
      <c r="D130" s="41"/>
      <c r="E130" s="41">
        <v>-0.26244344466771707</v>
      </c>
      <c r="F130" s="41">
        <v>0.83367475581089245</v>
      </c>
      <c r="G130" s="41">
        <v>1.6253007764416476</v>
      </c>
      <c r="H130" s="41">
        <v>0.51293567805713991</v>
      </c>
      <c r="I130" s="41">
        <v>-0.96315017113318646</v>
      </c>
      <c r="J130" s="41"/>
      <c r="K130" s="41"/>
    </row>
    <row r="131" spans="1:11" x14ac:dyDescent="0.3">
      <c r="A131" s="41" t="s">
        <v>146</v>
      </c>
      <c r="B131" s="41" t="s">
        <v>11</v>
      </c>
      <c r="C131" s="41">
        <v>40</v>
      </c>
      <c r="D131" s="41"/>
      <c r="E131" s="41">
        <v>-2.2924193357809983</v>
      </c>
      <c r="F131" s="41">
        <v>0.2041329055946354</v>
      </c>
      <c r="G131" s="41">
        <v>1.2086493736750363</v>
      </c>
      <c r="H131" s="41">
        <v>0.16889340286831572</v>
      </c>
      <c r="I131" s="41">
        <v>-2.5658151186429521</v>
      </c>
      <c r="J131" s="41"/>
      <c r="K131" s="41"/>
    </row>
    <row r="132" spans="1:11" x14ac:dyDescent="0.3">
      <c r="A132" s="41" t="s">
        <v>145</v>
      </c>
      <c r="B132" s="41" t="s">
        <v>11</v>
      </c>
      <c r="C132" s="41">
        <v>36.221504211425781</v>
      </c>
      <c r="D132" s="41"/>
      <c r="E132" s="41">
        <v>1.4860764527932204</v>
      </c>
      <c r="F132" s="41">
        <v>2.8012610851764626</v>
      </c>
      <c r="G132" s="41">
        <v>0.69099973632251743</v>
      </c>
      <c r="H132" s="41">
        <v>4.0539249697614954</v>
      </c>
      <c r="I132" s="41">
        <v>2.0193193875826339</v>
      </c>
      <c r="J132" s="41"/>
      <c r="K132" s="41"/>
    </row>
    <row r="133" spans="1:11" x14ac:dyDescent="0.3">
      <c r="A133" s="41" t="s">
        <v>144</v>
      </c>
      <c r="B133" s="41" t="s">
        <v>11</v>
      </c>
      <c r="C133" s="41">
        <v>40</v>
      </c>
      <c r="D133" s="41"/>
      <c r="E133" s="41">
        <v>-2.2924193357809983</v>
      </c>
      <c r="F133" s="41">
        <v>0.2041329055946354</v>
      </c>
      <c r="G133" s="41">
        <v>0.67089917632847473</v>
      </c>
      <c r="H133" s="41">
        <v>0.30426763483562719</v>
      </c>
      <c r="I133" s="41">
        <v>-1.7165872133695141</v>
      </c>
      <c r="J133" s="41"/>
      <c r="K133" s="41"/>
    </row>
    <row r="134" spans="1:11" x14ac:dyDescent="0.3">
      <c r="A134" s="41" t="s">
        <v>143</v>
      </c>
      <c r="B134" s="41" t="s">
        <v>11</v>
      </c>
      <c r="C134" s="41">
        <v>40</v>
      </c>
      <c r="D134" s="41"/>
      <c r="E134" s="41">
        <v>-2.2924193357809983</v>
      </c>
      <c r="F134" s="41">
        <v>0.2041329055946354</v>
      </c>
      <c r="G134" s="41">
        <v>0.60276712454796433</v>
      </c>
      <c r="H134" s="41">
        <v>0.33865965358963734</v>
      </c>
      <c r="I134" s="41">
        <v>-1.5620919741117019</v>
      </c>
      <c r="J134" s="41"/>
      <c r="K134" s="41"/>
    </row>
    <row r="135" spans="1:11" x14ac:dyDescent="0.3">
      <c r="A135" s="41" t="s">
        <v>215</v>
      </c>
      <c r="B135" s="41" t="s">
        <v>11</v>
      </c>
      <c r="C135" s="41">
        <v>24.905298233032227</v>
      </c>
      <c r="D135" s="41"/>
      <c r="E135" s="41">
        <v>12.802282431186775</v>
      </c>
      <c r="F135" s="41">
        <v>7142.8416896900344</v>
      </c>
      <c r="G135" s="41">
        <v>1.1936918593282202</v>
      </c>
      <c r="H135" s="41">
        <v>5983.8237430134159</v>
      </c>
      <c r="I135" s="41">
        <v>12.546851965097282</v>
      </c>
      <c r="J135" s="41"/>
      <c r="K135" s="41"/>
    </row>
    <row r="136" spans="1:11" x14ac:dyDescent="0.3">
      <c r="A136" s="41" t="s">
        <v>142</v>
      </c>
      <c r="B136" s="41" t="s">
        <v>11</v>
      </c>
      <c r="C136" s="41">
        <v>40</v>
      </c>
      <c r="D136" s="41"/>
      <c r="E136" s="41">
        <v>-2.2924193357809983</v>
      </c>
      <c r="F136" s="41">
        <v>0.2041329055946354</v>
      </c>
      <c r="G136" s="41">
        <v>1.2927861461490302</v>
      </c>
      <c r="H136" s="41">
        <v>0.15790152625220297</v>
      </c>
      <c r="I136" s="41">
        <v>-2.662902978750374</v>
      </c>
      <c r="J136" s="41"/>
      <c r="K136" s="41"/>
    </row>
    <row r="137" spans="1:11" x14ac:dyDescent="0.3">
      <c r="A137" s="41" t="s">
        <v>141</v>
      </c>
      <c r="B137" s="41" t="s">
        <v>11</v>
      </c>
      <c r="C137" s="41">
        <v>38.282821655273438</v>
      </c>
      <c r="D137" s="41"/>
      <c r="E137" s="41">
        <v>-0.57524099105443582</v>
      </c>
      <c r="F137" s="41">
        <v>0.67117412757590078</v>
      </c>
      <c r="G137" s="41">
        <v>1.3264849220418791</v>
      </c>
      <c r="H137" s="41">
        <v>0.50597946227896196</v>
      </c>
      <c r="I137" s="41">
        <v>-0.98284926781287407</v>
      </c>
      <c r="J137" s="41"/>
      <c r="K137" s="41"/>
    </row>
    <row r="138" spans="1:11" x14ac:dyDescent="0.3">
      <c r="A138" s="41" t="s">
        <v>140</v>
      </c>
      <c r="B138" s="41" t="s">
        <v>11</v>
      </c>
      <c r="C138" s="41">
        <v>40</v>
      </c>
      <c r="D138" s="41"/>
      <c r="E138" s="41">
        <v>-2.2924193357809983</v>
      </c>
      <c r="F138" s="41">
        <v>0.2041329055946354</v>
      </c>
      <c r="G138" s="41">
        <v>1.1408503006752877</v>
      </c>
      <c r="H138" s="41">
        <v>0.17893049199689551</v>
      </c>
      <c r="I138" s="41">
        <v>-2.482528833242561</v>
      </c>
      <c r="J138" s="41"/>
      <c r="K138" s="41"/>
    </row>
    <row r="139" spans="1:11" x14ac:dyDescent="0.3">
      <c r="A139" s="41" t="s">
        <v>216</v>
      </c>
      <c r="B139" s="41" t="s">
        <v>11</v>
      </c>
      <c r="C139" s="41">
        <v>39.392715454101563</v>
      </c>
      <c r="D139" s="41"/>
      <c r="E139" s="41">
        <v>-1.6851347898825608</v>
      </c>
      <c r="F139" s="41">
        <v>0.31097385792014343</v>
      </c>
      <c r="G139" s="41">
        <v>0.88469844399072162</v>
      </c>
      <c r="H139" s="41">
        <v>0.35150266176279699</v>
      </c>
      <c r="I139" s="41">
        <v>-1.5083924807034992</v>
      </c>
      <c r="J139" s="41"/>
      <c r="K139" s="41"/>
    </row>
    <row r="140" spans="1:11" x14ac:dyDescent="0.3">
      <c r="A140" s="41" t="s">
        <v>139</v>
      </c>
      <c r="B140" s="41" t="s">
        <v>11</v>
      </c>
      <c r="C140" s="41">
        <v>35.379371643066406</v>
      </c>
      <c r="D140" s="41"/>
      <c r="E140" s="41">
        <v>2.3282090211525954</v>
      </c>
      <c r="F140" s="41">
        <v>5.0218154852202073</v>
      </c>
      <c r="G140" s="41">
        <v>1.3577372500543423</v>
      </c>
      <c r="H140" s="41">
        <v>3.6986651762107972</v>
      </c>
      <c r="I140" s="41">
        <v>1.8870047055757981</v>
      </c>
      <c r="J140" s="41"/>
      <c r="K140" s="41"/>
    </row>
    <row r="141" spans="1:11" x14ac:dyDescent="0.3">
      <c r="A141" s="41" t="s">
        <v>138</v>
      </c>
      <c r="B141" s="41" t="s">
        <v>11</v>
      </c>
      <c r="C141" s="41">
        <v>40</v>
      </c>
      <c r="D141" s="41"/>
      <c r="E141" s="41">
        <v>-2.2924193357809983</v>
      </c>
      <c r="F141" s="41">
        <v>0.2041329055946354</v>
      </c>
      <c r="G141" s="41">
        <v>1.1804556888920976</v>
      </c>
      <c r="H141" s="41">
        <v>0.17292720727723535</v>
      </c>
      <c r="I141" s="41">
        <v>-2.5317632235013505</v>
      </c>
      <c r="J141" s="41"/>
      <c r="K141" s="41"/>
    </row>
    <row r="142" spans="1:11" x14ac:dyDescent="0.3">
      <c r="A142" s="41" t="s">
        <v>217</v>
      </c>
      <c r="B142" s="41" t="s">
        <v>11</v>
      </c>
      <c r="C142" s="41">
        <v>40</v>
      </c>
      <c r="D142" s="41"/>
      <c r="E142" s="41">
        <v>-2.2924193357809983</v>
      </c>
      <c r="F142" s="41">
        <v>0.2041329055946354</v>
      </c>
      <c r="G142" s="41">
        <v>0.55667289707978251</v>
      </c>
      <c r="H142" s="41">
        <v>0.36670171417628583</v>
      </c>
      <c r="I142" s="41">
        <v>-1.4473210848294753</v>
      </c>
      <c r="J142" s="41"/>
      <c r="K142" s="41"/>
    </row>
    <row r="143" spans="1:11" x14ac:dyDescent="0.3">
      <c r="A143" s="41" t="s">
        <v>137</v>
      </c>
      <c r="B143" s="41" t="s">
        <v>11</v>
      </c>
      <c r="C143" s="41">
        <v>35.590927124023438</v>
      </c>
      <c r="D143" s="41"/>
      <c r="E143" s="41">
        <v>2.1166535401955642</v>
      </c>
      <c r="F143" s="41">
        <v>4.3368680217009761</v>
      </c>
      <c r="G143" s="41">
        <v>1.0019269624715219</v>
      </c>
      <c r="H143" s="41">
        <v>4.3285271123984188</v>
      </c>
      <c r="I143" s="41">
        <v>2.1138761960543135</v>
      </c>
      <c r="J143" s="41"/>
      <c r="K143" s="41"/>
    </row>
    <row r="144" spans="1:11" x14ac:dyDescent="0.3">
      <c r="A144" s="41" t="s">
        <v>136</v>
      </c>
      <c r="B144" s="41" t="s">
        <v>11</v>
      </c>
      <c r="C144" s="41">
        <v>38.779056549072266</v>
      </c>
      <c r="D144" s="41"/>
      <c r="E144" s="41">
        <v>-1.0714758848532639</v>
      </c>
      <c r="F144" s="41">
        <v>0.47583197126049559</v>
      </c>
      <c r="G144" s="41">
        <v>1.6630281355005863</v>
      </c>
      <c r="H144" s="41">
        <v>0.28612382502913336</v>
      </c>
      <c r="I144" s="41">
        <v>-1.8052884615384599</v>
      </c>
      <c r="J144" s="41"/>
      <c r="K144" s="41"/>
    </row>
    <row r="145" spans="1:11" x14ac:dyDescent="0.3">
      <c r="A145" s="41" t="s">
        <v>135</v>
      </c>
      <c r="B145" s="41" t="s">
        <v>11</v>
      </c>
      <c r="C145" s="41">
        <v>33.929210662841797</v>
      </c>
      <c r="D145" s="41"/>
      <c r="E145" s="41">
        <v>3.7783700013772048</v>
      </c>
      <c r="F145" s="41">
        <v>13.721535234100742</v>
      </c>
      <c r="G145" s="41">
        <v>1.2577748853242103</v>
      </c>
      <c r="H145" s="41">
        <v>10.909372888745358</v>
      </c>
      <c r="I145" s="41">
        <v>3.4474962674654468</v>
      </c>
      <c r="J145" s="41"/>
      <c r="K145" s="41"/>
    </row>
    <row r="146" spans="1:11" x14ac:dyDescent="0.3">
      <c r="A146" s="41" t="s">
        <v>218</v>
      </c>
      <c r="B146" s="41" t="s">
        <v>11</v>
      </c>
      <c r="C146" s="41">
        <v>40</v>
      </c>
      <c r="D146" s="41"/>
      <c r="E146" s="41">
        <v>-2.2924193357809983</v>
      </c>
      <c r="F146" s="41">
        <v>0.2041329055946354</v>
      </c>
      <c r="G146" s="41">
        <v>1.1883287706750885</v>
      </c>
      <c r="H146" s="41">
        <v>0.1717815057853625</v>
      </c>
      <c r="I146" s="41">
        <v>-2.5413533724271313</v>
      </c>
      <c r="J146" s="41"/>
      <c r="K146" s="41"/>
    </row>
    <row r="147" spans="1:11" x14ac:dyDescent="0.3">
      <c r="A147" s="41" t="s">
        <v>134</v>
      </c>
      <c r="B147" s="41" t="s">
        <v>11</v>
      </c>
      <c r="C147" s="41">
        <v>37.288223266601563</v>
      </c>
      <c r="D147" s="41"/>
      <c r="E147" s="41">
        <v>0.41935739761743918</v>
      </c>
      <c r="F147" s="41">
        <v>1.3373317504316384</v>
      </c>
      <c r="G147" s="41">
        <v>1.3360842249230727</v>
      </c>
      <c r="H147" s="41">
        <v>1.0009337177142688</v>
      </c>
      <c r="I147" s="41">
        <v>1.346441415641762E-3</v>
      </c>
      <c r="J147" s="41"/>
      <c r="K147" s="41"/>
    </row>
    <row r="148" spans="1:11" x14ac:dyDescent="0.3">
      <c r="A148" s="41" t="s">
        <v>133</v>
      </c>
      <c r="B148" s="41" t="s">
        <v>11</v>
      </c>
      <c r="C148" s="41">
        <v>31.563379287719727</v>
      </c>
      <c r="D148" s="41"/>
      <c r="E148" s="41">
        <v>6.1442013764992751</v>
      </c>
      <c r="F148" s="41">
        <v>70.727598747720776</v>
      </c>
      <c r="G148" s="41">
        <v>1.3060898527031473</v>
      </c>
      <c r="H148" s="41">
        <v>54.152169241143319</v>
      </c>
      <c r="I148" s="41">
        <v>5.7589472257173986</v>
      </c>
      <c r="J148" s="41"/>
      <c r="K148" s="41"/>
    </row>
    <row r="149" spans="1:11" x14ac:dyDescent="0.3">
      <c r="A149" s="41" t="s">
        <v>132</v>
      </c>
      <c r="B149" s="41" t="s">
        <v>11</v>
      </c>
      <c r="C149" s="41">
        <v>24.888885498046875</v>
      </c>
      <c r="D149" s="41"/>
      <c r="E149" s="41">
        <v>12.818695166172127</v>
      </c>
      <c r="F149" s="41">
        <v>7224.5657898905138</v>
      </c>
      <c r="G149" s="41">
        <v>1.223660030500118</v>
      </c>
      <c r="H149" s="41">
        <v>5904.0629013091047</v>
      </c>
      <c r="I149" s="41">
        <v>12.527492376474235</v>
      </c>
      <c r="J149" s="41"/>
      <c r="K149" s="41"/>
    </row>
    <row r="150" spans="1:11" x14ac:dyDescent="0.3">
      <c r="A150" s="41" t="s">
        <v>131</v>
      </c>
      <c r="B150" s="41" t="s">
        <v>11</v>
      </c>
      <c r="C150" s="41">
        <v>34.704250335693359</v>
      </c>
      <c r="D150" s="41"/>
      <c r="E150" s="41">
        <v>3.0033303285256423</v>
      </c>
      <c r="F150" s="41">
        <v>8.0184885940205923</v>
      </c>
      <c r="G150" s="41">
        <v>1.3695185799477292</v>
      </c>
      <c r="H150" s="41">
        <v>5.8549688273134901</v>
      </c>
      <c r="I150" s="41">
        <v>2.5496614896334147</v>
      </c>
      <c r="J150" s="41"/>
      <c r="K150" s="41"/>
    </row>
    <row r="151" spans="1:11" x14ac:dyDescent="0.3">
      <c r="A151" s="41" t="s">
        <v>130</v>
      </c>
      <c r="B151" s="41" t="s">
        <v>11</v>
      </c>
      <c r="C151" s="41">
        <v>36.835933685302734</v>
      </c>
      <c r="D151" s="41"/>
      <c r="E151" s="41">
        <v>0.8716469789162673</v>
      </c>
      <c r="F151" s="41">
        <v>1.8297505496207631</v>
      </c>
      <c r="G151" s="41">
        <v>0.79068085036491675</v>
      </c>
      <c r="H151" s="41">
        <v>2.3141455225282015</v>
      </c>
      <c r="I151" s="41">
        <v>1.2104795896090008</v>
      </c>
      <c r="J151" s="41"/>
      <c r="K151" s="41"/>
    </row>
    <row r="152" spans="1:11" x14ac:dyDescent="0.3">
      <c r="A152" s="41" t="s">
        <v>129</v>
      </c>
      <c r="B152" s="41" t="s">
        <v>11</v>
      </c>
      <c r="C152" s="41">
        <v>40</v>
      </c>
      <c r="D152" s="41"/>
      <c r="E152" s="41">
        <v>-2.2924193357809983</v>
      </c>
      <c r="F152" s="41">
        <v>0.2041329055946354</v>
      </c>
      <c r="G152" s="41">
        <v>0.99470610738894316</v>
      </c>
      <c r="H152" s="41">
        <v>0.20521931460788423</v>
      </c>
      <c r="I152" s="41">
        <v>-2.2847615755521318</v>
      </c>
      <c r="J152" s="41"/>
      <c r="K152" s="41"/>
    </row>
    <row r="153" spans="1:11" x14ac:dyDescent="0.3">
      <c r="A153" s="41" t="s">
        <v>128</v>
      </c>
      <c r="B153" s="41" t="s">
        <v>11</v>
      </c>
      <c r="C153" s="41">
        <v>39.770271301269531</v>
      </c>
      <c r="D153" s="41"/>
      <c r="E153" s="41">
        <v>-2.0626906370505296</v>
      </c>
      <c r="F153" s="41">
        <v>0.23936918795178561</v>
      </c>
      <c r="G153" s="41">
        <v>1.1100755737474719</v>
      </c>
      <c r="H153" s="41">
        <v>0.21563323580187077</v>
      </c>
      <c r="I153" s="41">
        <v>-2.2133485353909994</v>
      </c>
      <c r="J153" s="41"/>
      <c r="K153" s="41"/>
    </row>
    <row r="154" spans="1:11" x14ac:dyDescent="0.3">
      <c r="A154" s="41" t="s">
        <v>127</v>
      </c>
      <c r="B154" s="41" t="s">
        <v>11</v>
      </c>
      <c r="C154" s="41">
        <v>36.975753784179688</v>
      </c>
      <c r="D154" s="41"/>
      <c r="E154" s="41">
        <v>0.73182688003931418</v>
      </c>
      <c r="F154" s="41">
        <v>1.6607407512990693</v>
      </c>
      <c r="G154" s="41">
        <v>0.84049865372089927</v>
      </c>
      <c r="H154" s="41">
        <v>1.9758993592041425</v>
      </c>
      <c r="I154" s="41">
        <v>0.98250946631798564</v>
      </c>
      <c r="J154" s="41"/>
      <c r="K154" s="41"/>
    </row>
    <row r="155" spans="1:11" x14ac:dyDescent="0.3">
      <c r="A155" s="41" t="s">
        <v>124</v>
      </c>
      <c r="B155" s="41" t="s">
        <v>11</v>
      </c>
      <c r="C155" s="41">
        <v>37.827156066894531</v>
      </c>
      <c r="D155" s="41"/>
      <c r="E155" s="41">
        <v>-0.11957540267552957</v>
      </c>
      <c r="F155" s="41">
        <v>0.92045850947136798</v>
      </c>
      <c r="G155" s="41">
        <v>1.0401912235121196</v>
      </c>
      <c r="H155" s="41">
        <v>0.88489355482496379</v>
      </c>
      <c r="I155" s="41">
        <v>-0.17642417320838177</v>
      </c>
      <c r="J155" s="41"/>
      <c r="K155" s="41"/>
    </row>
    <row r="156" spans="1:11" x14ac:dyDescent="0.3">
      <c r="A156" s="41" t="s">
        <v>123</v>
      </c>
      <c r="B156" s="41" t="s">
        <v>11</v>
      </c>
      <c r="C156" s="41">
        <v>13.967118263244629</v>
      </c>
      <c r="D156" s="41"/>
      <c r="E156" s="41">
        <v>23.740462400974373</v>
      </c>
      <c r="F156" s="41">
        <v>14014941.639471652</v>
      </c>
      <c r="G156" s="41">
        <v>1.0590310164006469</v>
      </c>
      <c r="H156" s="41">
        <v>13233740.48770031</v>
      </c>
      <c r="I156" s="41">
        <v>23.657717558053822</v>
      </c>
      <c r="J156" s="41"/>
      <c r="K156" s="41"/>
    </row>
    <row r="157" spans="1:11" x14ac:dyDescent="0.3">
      <c r="A157" s="41" t="s">
        <v>122</v>
      </c>
      <c r="B157" s="41" t="s">
        <v>11</v>
      </c>
      <c r="C157" s="41">
        <v>38.543636322021484</v>
      </c>
      <c r="D157" s="41"/>
      <c r="E157" s="41">
        <v>-0.8360556578024827</v>
      </c>
      <c r="F157" s="41">
        <v>0.56017299573884127</v>
      </c>
      <c r="G157" s="41">
        <v>0.96616051123904934</v>
      </c>
      <c r="H157" s="41">
        <v>0.57979289074902185</v>
      </c>
      <c r="I157" s="41">
        <v>-0.78639045128455365</v>
      </c>
      <c r="J157" s="41"/>
      <c r="K157" s="41"/>
    </row>
    <row r="158" spans="1:11" x14ac:dyDescent="0.3">
      <c r="A158" s="41" t="s">
        <v>121</v>
      </c>
      <c r="B158" s="41" t="s">
        <v>11</v>
      </c>
      <c r="C158" s="41">
        <v>38.037933349609375</v>
      </c>
      <c r="D158" s="41"/>
      <c r="E158" s="41">
        <v>-0.33035268539037332</v>
      </c>
      <c r="F158" s="41">
        <v>0.79534202838133206</v>
      </c>
      <c r="G158" s="41">
        <v>1.0964321667809851</v>
      </c>
      <c r="H158" s="41">
        <v>0.72539100226909292</v>
      </c>
      <c r="I158" s="41">
        <v>-0.46316924461951486</v>
      </c>
      <c r="J158" s="41"/>
      <c r="K158" s="41"/>
    </row>
    <row r="159" spans="1:11" x14ac:dyDescent="0.3">
      <c r="A159" s="41" t="s">
        <v>120</v>
      </c>
      <c r="B159" s="41" t="s">
        <v>11</v>
      </c>
      <c r="C159" s="41">
        <v>40</v>
      </c>
      <c r="D159" s="41"/>
      <c r="E159" s="41">
        <v>-2.2924193357809983</v>
      </c>
      <c r="F159" s="41">
        <v>0.2041329055946354</v>
      </c>
      <c r="G159" s="41">
        <v>0.78612693305906045</v>
      </c>
      <c r="H159" s="41">
        <v>0.25966914121653584</v>
      </c>
      <c r="I159" s="41">
        <v>-1.9452535189115066</v>
      </c>
      <c r="J159" s="41"/>
      <c r="K159" s="41"/>
    </row>
    <row r="160" spans="1:11" x14ac:dyDescent="0.3">
      <c r="A160" s="41" t="s">
        <v>119</v>
      </c>
      <c r="B160" s="41" t="s">
        <v>11</v>
      </c>
      <c r="C160" s="41">
        <v>35.459041595458984</v>
      </c>
      <c r="D160" s="41"/>
      <c r="E160" s="41">
        <v>2.2485390687600173</v>
      </c>
      <c r="F160" s="41">
        <v>4.7520139415784595</v>
      </c>
      <c r="G160" s="41">
        <v>1.2022077951578289</v>
      </c>
      <c r="H160" s="41">
        <v>3.9527392524971963</v>
      </c>
      <c r="I160" s="41">
        <v>1.9828527890718919</v>
      </c>
      <c r="J160" s="41"/>
      <c r="K160" s="41"/>
    </row>
    <row r="161" spans="1:11" x14ac:dyDescent="0.3">
      <c r="A161" s="41" t="s">
        <v>118</v>
      </c>
      <c r="B161" s="41" t="s">
        <v>11</v>
      </c>
      <c r="C161" s="41">
        <v>34.71722412109375</v>
      </c>
      <c r="D161" s="41"/>
      <c r="E161" s="41">
        <v>2.9903565431252517</v>
      </c>
      <c r="F161" s="41">
        <v>7.9467036442393546</v>
      </c>
      <c r="G161" s="41">
        <v>1.4190702390257373</v>
      </c>
      <c r="H161" s="41">
        <v>5.5999367936115441</v>
      </c>
      <c r="I161" s="41">
        <v>2.4854105435884932</v>
      </c>
      <c r="J161" s="41"/>
      <c r="K161" s="41"/>
    </row>
    <row r="162" spans="1:11" x14ac:dyDescent="0.3">
      <c r="A162" s="41" t="s">
        <v>115</v>
      </c>
      <c r="B162" s="41" t="s">
        <v>11</v>
      </c>
      <c r="C162" s="41">
        <v>35.225311279296875</v>
      </c>
      <c r="D162" s="41"/>
      <c r="E162" s="41">
        <v>2.4822693849221267</v>
      </c>
      <c r="F162" s="41">
        <v>5.5877573975208099</v>
      </c>
      <c r="G162" s="41">
        <v>1.1784207978822248</v>
      </c>
      <c r="H162" s="41">
        <v>4.7417335196075427</v>
      </c>
      <c r="I162" s="41">
        <v>2.2454145871675948</v>
      </c>
      <c r="J162" s="41"/>
      <c r="K162" s="41"/>
    </row>
    <row r="163" spans="1:11" x14ac:dyDescent="0.3">
      <c r="A163" s="41" t="s">
        <v>114</v>
      </c>
      <c r="B163" s="41" t="s">
        <v>11</v>
      </c>
      <c r="C163" s="41">
        <v>36.004489898681641</v>
      </c>
      <c r="D163" s="41"/>
      <c r="E163" s="41">
        <v>1.7030907655373611</v>
      </c>
      <c r="F163" s="41">
        <v>3.2559775800087896</v>
      </c>
      <c r="G163" s="41">
        <v>0.81171299257139884</v>
      </c>
      <c r="H163" s="41">
        <v>4.0112424093327439</v>
      </c>
      <c r="I163" s="41">
        <v>2.0040491544283374</v>
      </c>
      <c r="J163" s="41"/>
      <c r="K163" s="41"/>
    </row>
    <row r="164" spans="1:11" x14ac:dyDescent="0.3">
      <c r="A164" s="41" t="s">
        <v>113</v>
      </c>
      <c r="B164" s="41" t="s">
        <v>11</v>
      </c>
      <c r="C164" s="41">
        <v>35.826080322265625</v>
      </c>
      <c r="D164" s="41"/>
      <c r="E164" s="41">
        <v>1.8815003419533767</v>
      </c>
      <c r="F164" s="41">
        <v>3.6845804188580225</v>
      </c>
      <c r="G164" s="41">
        <v>1.3606483120276969</v>
      </c>
      <c r="H164" s="41">
        <v>2.7079594236714275</v>
      </c>
      <c r="I164" s="41">
        <v>1.4372061215914229</v>
      </c>
      <c r="J164" s="41"/>
      <c r="K164" s="41"/>
    </row>
    <row r="165" spans="1:11" x14ac:dyDescent="0.3">
      <c r="A165" s="41" t="s">
        <v>110</v>
      </c>
      <c r="B165" s="41" t="s">
        <v>11</v>
      </c>
      <c r="C165" s="41">
        <v>38.5950927734375</v>
      </c>
      <c r="D165" s="41"/>
      <c r="E165" s="41">
        <v>-0.88751210921849832</v>
      </c>
      <c r="F165" s="41">
        <v>0.54054547184553225</v>
      </c>
      <c r="G165" s="41">
        <v>0.91083600680696097</v>
      </c>
      <c r="H165" s="41">
        <v>0.59346080722091321</v>
      </c>
      <c r="I165" s="41">
        <v>-0.75277533897986593</v>
      </c>
      <c r="J165" s="41"/>
      <c r="K165" s="41"/>
    </row>
    <row r="166" spans="1:11" x14ac:dyDescent="0.3">
      <c r="A166" s="41" t="s">
        <v>109</v>
      </c>
      <c r="B166" s="41" t="s">
        <v>11</v>
      </c>
      <c r="C166" s="41">
        <v>30.497060775756836</v>
      </c>
      <c r="D166" s="41"/>
      <c r="E166" s="41">
        <v>7.2105198884621657</v>
      </c>
      <c r="F166" s="41">
        <v>148.10945053070435</v>
      </c>
      <c r="G166" s="41">
        <v>1.1866881488788552</v>
      </c>
      <c r="H166" s="41">
        <v>124.80907529971829</v>
      </c>
      <c r="I166" s="41">
        <v>6.9635790311373222</v>
      </c>
      <c r="J166" s="41"/>
      <c r="K166" s="4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12E1A-7D89-48AC-ABB7-C9B32AAC3658}">
  <dimension ref="A2:K166"/>
  <sheetViews>
    <sheetView workbookViewId="0">
      <selection activeCell="B2" sqref="B2"/>
    </sheetView>
  </sheetViews>
  <sheetFormatPr defaultRowHeight="14.4" x14ac:dyDescent="0.3"/>
  <cols>
    <col min="2" max="2" width="13.44140625" bestFit="1" customWidth="1"/>
    <col min="3" max="3" width="12.33203125" bestFit="1" customWidth="1"/>
    <col min="8" max="8" width="12.33203125" bestFit="1" customWidth="1"/>
  </cols>
  <sheetData>
    <row r="2" spans="1:11" x14ac:dyDescent="0.3">
      <c r="B2" s="16" t="s">
        <v>237</v>
      </c>
    </row>
    <row r="4" spans="1:11" x14ac:dyDescent="0.3">
      <c r="A4" s="41" t="s">
        <v>154</v>
      </c>
      <c r="B4" s="41" t="s">
        <v>219</v>
      </c>
      <c r="C4" s="41" t="s">
        <v>220</v>
      </c>
      <c r="D4" s="41" t="s">
        <v>221</v>
      </c>
      <c r="E4" s="41" t="s">
        <v>222</v>
      </c>
      <c r="F4" s="41" t="s">
        <v>153</v>
      </c>
      <c r="G4" s="41" t="s">
        <v>223</v>
      </c>
      <c r="H4" s="41" t="s">
        <v>224</v>
      </c>
      <c r="I4" s="41" t="s">
        <v>229</v>
      </c>
      <c r="J4" s="41" t="s">
        <v>226</v>
      </c>
      <c r="K4" s="41" t="s">
        <v>227</v>
      </c>
    </row>
    <row r="5" spans="1:11" x14ac:dyDescent="0.3">
      <c r="A5" s="41" t="s">
        <v>86</v>
      </c>
      <c r="B5" s="41" t="s">
        <v>13</v>
      </c>
      <c r="C5" s="41">
        <v>16.731250762939453</v>
      </c>
      <c r="D5" s="41">
        <v>17.132311111841446</v>
      </c>
      <c r="E5" s="41">
        <v>0.40106034890199282</v>
      </c>
      <c r="F5" s="41">
        <v>1.3204780763440525</v>
      </c>
      <c r="G5" s="41"/>
      <c r="H5" s="41"/>
      <c r="I5" s="41"/>
      <c r="J5" s="41"/>
      <c r="K5" s="41"/>
    </row>
    <row r="6" spans="1:11" x14ac:dyDescent="0.3">
      <c r="A6" s="41" t="s">
        <v>84</v>
      </c>
      <c r="B6" s="41" t="s">
        <v>13</v>
      </c>
      <c r="C6" s="41">
        <v>16.944494247436523</v>
      </c>
      <c r="D6" s="41"/>
      <c r="E6" s="41">
        <v>0.18781686440492251</v>
      </c>
      <c r="F6" s="41">
        <v>1.1390387785516298</v>
      </c>
      <c r="G6" s="41"/>
      <c r="H6" s="41"/>
      <c r="I6" s="41"/>
      <c r="J6" s="41"/>
      <c r="K6" s="41"/>
    </row>
    <row r="7" spans="1:11" x14ac:dyDescent="0.3">
      <c r="A7" s="41" t="s">
        <v>83</v>
      </c>
      <c r="B7" s="41" t="s">
        <v>13</v>
      </c>
      <c r="C7" s="41">
        <v>16.807905197143555</v>
      </c>
      <c r="D7" s="41"/>
      <c r="E7" s="41">
        <v>0.32440591469789126</v>
      </c>
      <c r="F7" s="41">
        <v>1.2521487119410533</v>
      </c>
      <c r="G7" s="41"/>
      <c r="H7" s="41"/>
      <c r="I7" s="41"/>
      <c r="J7" s="41"/>
      <c r="K7" s="41"/>
    </row>
    <row r="8" spans="1:11" x14ac:dyDescent="0.3">
      <c r="A8" s="41" t="s">
        <v>82</v>
      </c>
      <c r="B8" s="41" t="s">
        <v>13</v>
      </c>
      <c r="C8" s="41">
        <v>16.801980972290039</v>
      </c>
      <c r="D8" s="41"/>
      <c r="E8" s="41">
        <v>0.33033013955140689</v>
      </c>
      <c r="F8" s="41">
        <v>1.2573010564681837</v>
      </c>
      <c r="G8" s="41"/>
      <c r="H8" s="41"/>
      <c r="I8" s="41"/>
      <c r="J8" s="41"/>
      <c r="K8" s="41"/>
    </row>
    <row r="9" spans="1:11" x14ac:dyDescent="0.3">
      <c r="A9" s="41" t="s">
        <v>81</v>
      </c>
      <c r="B9" s="41" t="s">
        <v>13</v>
      </c>
      <c r="C9" s="41">
        <v>16.756711959838867</v>
      </c>
      <c r="D9" s="41"/>
      <c r="E9" s="41">
        <v>0.37559915200257876</v>
      </c>
      <c r="F9" s="41">
        <v>1.2973782446454925</v>
      </c>
      <c r="G9" s="41"/>
      <c r="H9" s="41"/>
      <c r="I9" s="41"/>
      <c r="J9" s="41"/>
      <c r="K9" s="41"/>
    </row>
    <row r="10" spans="1:11" x14ac:dyDescent="0.3">
      <c r="A10" s="41" t="s">
        <v>80</v>
      </c>
      <c r="B10" s="41" t="s">
        <v>13</v>
      </c>
      <c r="C10" s="41">
        <v>16.605125427246094</v>
      </c>
      <c r="D10" s="41"/>
      <c r="E10" s="41">
        <v>0.5271856845953522</v>
      </c>
      <c r="F10" s="41">
        <v>1.4411152181635853</v>
      </c>
      <c r="G10" s="41"/>
      <c r="H10" s="41"/>
      <c r="I10" s="41"/>
      <c r="J10" s="41"/>
      <c r="K10" s="41"/>
    </row>
    <row r="11" spans="1:11" x14ac:dyDescent="0.3">
      <c r="A11" s="41" t="s">
        <v>79</v>
      </c>
      <c r="B11" s="41" t="s">
        <v>13</v>
      </c>
      <c r="C11" s="41">
        <v>16.825567245483398</v>
      </c>
      <c r="D11" s="41"/>
      <c r="E11" s="41">
        <v>0.30674386635804751</v>
      </c>
      <c r="F11" s="41">
        <v>1.2369128597714383</v>
      </c>
      <c r="G11" s="41"/>
      <c r="H11" s="41"/>
      <c r="I11" s="41"/>
      <c r="J11" s="41"/>
      <c r="K11" s="41"/>
    </row>
    <row r="12" spans="1:11" x14ac:dyDescent="0.3">
      <c r="A12" s="41" t="s">
        <v>78</v>
      </c>
      <c r="B12" s="41" t="s">
        <v>13</v>
      </c>
      <c r="C12" s="41">
        <v>16.815263748168945</v>
      </c>
      <c r="D12" s="41"/>
      <c r="E12" s="41">
        <v>0.31704736367250064</v>
      </c>
      <c r="F12" s="41">
        <v>1.2457783137952529</v>
      </c>
      <c r="G12" s="41"/>
      <c r="H12" s="41"/>
      <c r="I12" s="41"/>
      <c r="J12" s="41"/>
      <c r="K12" s="41"/>
    </row>
    <row r="13" spans="1:11" x14ac:dyDescent="0.3">
      <c r="A13" s="41" t="s">
        <v>77</v>
      </c>
      <c r="B13" s="41" t="s">
        <v>13</v>
      </c>
      <c r="C13" s="41">
        <v>16.573373794555664</v>
      </c>
      <c r="D13" s="41"/>
      <c r="E13" s="41">
        <v>0.55893731728578189</v>
      </c>
      <c r="F13" s="41">
        <v>1.4731836770309028</v>
      </c>
      <c r="G13" s="41"/>
      <c r="H13" s="41"/>
      <c r="I13" s="41"/>
      <c r="J13" s="41"/>
      <c r="K13" s="41"/>
    </row>
    <row r="14" spans="1:11" x14ac:dyDescent="0.3">
      <c r="A14" s="41" t="s">
        <v>76</v>
      </c>
      <c r="B14" s="41" t="s">
        <v>13</v>
      </c>
      <c r="C14" s="41">
        <v>17.238977432250977</v>
      </c>
      <c r="D14" s="41"/>
      <c r="E14" s="41">
        <v>-0.10666632040953061</v>
      </c>
      <c r="F14" s="41">
        <v>0.92873163294076122</v>
      </c>
      <c r="G14" s="41"/>
      <c r="H14" s="41"/>
      <c r="I14" s="41"/>
      <c r="J14" s="41"/>
      <c r="K14" s="41"/>
    </row>
    <row r="15" spans="1:11" x14ac:dyDescent="0.3">
      <c r="A15" s="41" t="s">
        <v>75</v>
      </c>
      <c r="B15" s="41" t="s">
        <v>13</v>
      </c>
      <c r="C15" s="41">
        <v>17.347555160522461</v>
      </c>
      <c r="D15" s="41"/>
      <c r="E15" s="41">
        <v>-0.21524404868101499</v>
      </c>
      <c r="F15" s="41">
        <v>0.86140043146380274</v>
      </c>
      <c r="G15" s="41"/>
      <c r="H15" s="41"/>
      <c r="I15" s="41"/>
      <c r="J15" s="41"/>
      <c r="K15" s="41"/>
    </row>
    <row r="16" spans="1:11" x14ac:dyDescent="0.3">
      <c r="A16" s="41" t="s">
        <v>74</v>
      </c>
      <c r="B16" s="41" t="s">
        <v>13</v>
      </c>
      <c r="C16" s="41">
        <v>17.016149520874023</v>
      </c>
      <c r="D16" s="41"/>
      <c r="E16" s="41">
        <v>0.11616159096742251</v>
      </c>
      <c r="F16" s="41">
        <v>1.083847357804129</v>
      </c>
      <c r="G16" s="41"/>
      <c r="H16" s="41"/>
      <c r="I16" s="41"/>
      <c r="J16" s="41"/>
      <c r="K16" s="41"/>
    </row>
    <row r="17" spans="1:11" x14ac:dyDescent="0.3">
      <c r="A17" s="41" t="s">
        <v>73</v>
      </c>
      <c r="B17" s="41" t="s">
        <v>13</v>
      </c>
      <c r="C17" s="41">
        <v>16.905153274536133</v>
      </c>
      <c r="D17" s="41"/>
      <c r="E17" s="41">
        <v>0.22715783730531314</v>
      </c>
      <c r="F17" s="41">
        <v>1.1705266953377631</v>
      </c>
      <c r="G17" s="41"/>
      <c r="H17" s="41"/>
      <c r="I17" s="41"/>
      <c r="J17" s="41"/>
      <c r="K17" s="41"/>
    </row>
    <row r="18" spans="1:11" x14ac:dyDescent="0.3">
      <c r="A18" s="41" t="s">
        <v>72</v>
      </c>
      <c r="B18" s="41" t="s">
        <v>13</v>
      </c>
      <c r="C18" s="41">
        <v>16.259706497192383</v>
      </c>
      <c r="D18" s="41"/>
      <c r="E18" s="41">
        <v>0.87260461464906314</v>
      </c>
      <c r="F18" s="41">
        <v>1.8309655092198092</v>
      </c>
      <c r="G18" s="41"/>
      <c r="H18" s="41"/>
      <c r="I18" s="41"/>
      <c r="J18" s="41"/>
      <c r="K18" s="41"/>
    </row>
    <row r="19" spans="1:11" x14ac:dyDescent="0.3">
      <c r="A19" s="41" t="s">
        <v>71</v>
      </c>
      <c r="B19" s="41" t="s">
        <v>13</v>
      </c>
      <c r="C19" s="41">
        <v>16.862335205078125</v>
      </c>
      <c r="D19" s="41"/>
      <c r="E19" s="41">
        <v>0.26997590676332095</v>
      </c>
      <c r="F19" s="41">
        <v>1.2057876906763707</v>
      </c>
      <c r="G19" s="41"/>
      <c r="H19" s="41"/>
      <c r="I19" s="41"/>
      <c r="J19" s="41"/>
      <c r="K19" s="41"/>
    </row>
    <row r="20" spans="1:11" x14ac:dyDescent="0.3">
      <c r="A20" s="41" t="s">
        <v>70</v>
      </c>
      <c r="B20" s="41" t="s">
        <v>13</v>
      </c>
      <c r="C20" s="41">
        <v>17.304851531982422</v>
      </c>
      <c r="D20" s="41"/>
      <c r="E20" s="41">
        <v>-0.17254042014097593</v>
      </c>
      <c r="F20" s="41">
        <v>0.88727890858620695</v>
      </c>
      <c r="G20" s="41"/>
      <c r="H20" s="41"/>
      <c r="I20" s="41"/>
      <c r="J20" s="41"/>
      <c r="K20" s="41"/>
    </row>
    <row r="21" spans="1:11" x14ac:dyDescent="0.3">
      <c r="A21" s="41" t="s">
        <v>69</v>
      </c>
      <c r="B21" s="41" t="s">
        <v>13</v>
      </c>
      <c r="C21" s="41">
        <v>16.976228713989258</v>
      </c>
      <c r="D21" s="41"/>
      <c r="E21" s="41">
        <v>0.15608239785218814</v>
      </c>
      <c r="F21" s="41">
        <v>1.1142572885133195</v>
      </c>
      <c r="G21" s="41"/>
      <c r="H21" s="41"/>
      <c r="I21" s="41"/>
      <c r="J21" s="41"/>
      <c r="K21" s="41"/>
    </row>
    <row r="22" spans="1:11" x14ac:dyDescent="0.3">
      <c r="A22" s="41" t="s">
        <v>67</v>
      </c>
      <c r="B22" s="41" t="s">
        <v>13</v>
      </c>
      <c r="C22" s="41">
        <v>17.512939453125</v>
      </c>
      <c r="D22" s="41"/>
      <c r="E22" s="41">
        <v>-0.38062834128355405</v>
      </c>
      <c r="F22" s="41">
        <v>0.76810298359469042</v>
      </c>
      <c r="G22" s="41"/>
      <c r="H22" s="41"/>
      <c r="I22" s="41"/>
      <c r="J22" s="41"/>
      <c r="K22" s="41"/>
    </row>
    <row r="23" spans="1:11" x14ac:dyDescent="0.3">
      <c r="A23" s="41" t="s">
        <v>66</v>
      </c>
      <c r="B23" s="41" t="s">
        <v>13</v>
      </c>
      <c r="C23" s="41">
        <v>16.551488876342773</v>
      </c>
      <c r="D23" s="41"/>
      <c r="E23" s="41">
        <v>0.58082223549867251</v>
      </c>
      <c r="F23" s="41">
        <v>1.4957014512175175</v>
      </c>
      <c r="G23" s="41"/>
      <c r="H23" s="41"/>
      <c r="I23" s="41"/>
      <c r="J23" s="41"/>
      <c r="K23" s="41"/>
    </row>
    <row r="24" spans="1:11" x14ac:dyDescent="0.3">
      <c r="A24" s="41" t="s">
        <v>65</v>
      </c>
      <c r="B24" s="41" t="s">
        <v>13</v>
      </c>
      <c r="C24" s="41">
        <v>16.887609481811523</v>
      </c>
      <c r="D24" s="41"/>
      <c r="E24" s="41">
        <v>0.24470163002992251</v>
      </c>
      <c r="F24" s="41">
        <v>1.1848477021482891</v>
      </c>
      <c r="G24" s="41"/>
      <c r="H24" s="41"/>
      <c r="I24" s="41"/>
      <c r="J24" s="41"/>
      <c r="K24" s="41"/>
    </row>
    <row r="25" spans="1:11" x14ac:dyDescent="0.3">
      <c r="A25" s="41" t="s">
        <v>64</v>
      </c>
      <c r="B25" s="41" t="s">
        <v>13</v>
      </c>
      <c r="C25" s="41">
        <v>17.009765625</v>
      </c>
      <c r="D25" s="41"/>
      <c r="E25" s="41">
        <v>0.12254548684144595</v>
      </c>
      <c r="F25" s="41">
        <v>1.0886539868377101</v>
      </c>
      <c r="G25" s="41"/>
      <c r="H25" s="41"/>
      <c r="I25" s="41"/>
      <c r="J25" s="41"/>
      <c r="K25" s="41"/>
    </row>
    <row r="26" spans="1:11" x14ac:dyDescent="0.3">
      <c r="A26" s="41" t="s">
        <v>62</v>
      </c>
      <c r="B26" s="41" t="s">
        <v>13</v>
      </c>
      <c r="C26" s="41">
        <v>16.528242111206055</v>
      </c>
      <c r="D26" s="41"/>
      <c r="E26" s="41">
        <v>0.60406900063539126</v>
      </c>
      <c r="F26" s="41">
        <v>1.5199975524917388</v>
      </c>
      <c r="G26" s="41"/>
      <c r="H26" s="41"/>
      <c r="I26" s="41"/>
      <c r="J26" s="41"/>
      <c r="K26" s="41"/>
    </row>
    <row r="27" spans="1:11" x14ac:dyDescent="0.3">
      <c r="A27" s="41" t="s">
        <v>61</v>
      </c>
      <c r="B27" s="41" t="s">
        <v>13</v>
      </c>
      <c r="C27" s="41">
        <v>16.696210861206055</v>
      </c>
      <c r="D27" s="41"/>
      <c r="E27" s="41">
        <v>0.43610025063539126</v>
      </c>
      <c r="F27" s="41">
        <v>1.3529422416368244</v>
      </c>
      <c r="G27" s="41"/>
      <c r="H27" s="41"/>
      <c r="I27" s="41"/>
      <c r="J27" s="41"/>
      <c r="K27" s="41"/>
    </row>
    <row r="28" spans="1:11" x14ac:dyDescent="0.3">
      <c r="A28" s="41" t="s">
        <v>60</v>
      </c>
      <c r="B28" s="41" t="s">
        <v>13</v>
      </c>
      <c r="C28" s="41">
        <v>17.167348861694336</v>
      </c>
      <c r="D28" s="41"/>
      <c r="E28" s="41">
        <v>-3.5037749852889988E-2</v>
      </c>
      <c r="F28" s="41">
        <v>0.97600622206409382</v>
      </c>
      <c r="G28" s="41"/>
      <c r="H28" s="41"/>
      <c r="I28" s="41"/>
      <c r="J28" s="41"/>
      <c r="K28" s="41"/>
    </row>
    <row r="29" spans="1:11" x14ac:dyDescent="0.3">
      <c r="A29" s="41" t="s">
        <v>59</v>
      </c>
      <c r="B29" s="41" t="s">
        <v>13</v>
      </c>
      <c r="C29" s="41">
        <v>17.393781661987305</v>
      </c>
      <c r="D29" s="41"/>
      <c r="E29" s="41">
        <v>-0.26147055014585874</v>
      </c>
      <c r="F29" s="41">
        <v>0.83423714156824824</v>
      </c>
      <c r="G29" s="41"/>
      <c r="H29" s="41"/>
      <c r="I29" s="41"/>
      <c r="J29" s="41"/>
      <c r="K29" s="41"/>
    </row>
    <row r="30" spans="1:11" x14ac:dyDescent="0.3">
      <c r="A30" s="41" t="s">
        <v>58</v>
      </c>
      <c r="B30" s="41" t="s">
        <v>13</v>
      </c>
      <c r="C30" s="41">
        <v>16.800390243530273</v>
      </c>
      <c r="D30" s="41"/>
      <c r="E30" s="41">
        <v>0.33192086831117251</v>
      </c>
      <c r="F30" s="41">
        <v>1.2586881326844093</v>
      </c>
      <c r="G30" s="41"/>
      <c r="H30" s="41"/>
      <c r="I30" s="41"/>
      <c r="J30" s="41"/>
      <c r="K30" s="41"/>
    </row>
    <row r="31" spans="1:11" x14ac:dyDescent="0.3">
      <c r="A31" s="41" t="s">
        <v>57</v>
      </c>
      <c r="B31" s="41" t="s">
        <v>13</v>
      </c>
      <c r="C31" s="41">
        <v>17.788595199584961</v>
      </c>
      <c r="D31" s="41"/>
      <c r="E31" s="41">
        <v>-0.65628408774351499</v>
      </c>
      <c r="F31" s="41">
        <v>0.63451048631709139</v>
      </c>
      <c r="G31" s="41"/>
      <c r="H31" s="41"/>
      <c r="I31" s="41"/>
      <c r="J31" s="41"/>
      <c r="K31" s="41"/>
    </row>
    <row r="32" spans="1:11" x14ac:dyDescent="0.3">
      <c r="A32" s="41" t="s">
        <v>56</v>
      </c>
      <c r="B32" s="41" t="s">
        <v>13</v>
      </c>
      <c r="C32" s="41">
        <v>16.34522819519043</v>
      </c>
      <c r="D32" s="41"/>
      <c r="E32" s="41">
        <v>0.78708291665101626</v>
      </c>
      <c r="F32" s="41">
        <v>1.7255818613659311</v>
      </c>
      <c r="G32" s="41"/>
      <c r="H32" s="41"/>
      <c r="I32" s="41"/>
      <c r="J32" s="41"/>
      <c r="K32" s="41"/>
    </row>
    <row r="33" spans="1:11" x14ac:dyDescent="0.3">
      <c r="A33" s="41" t="s">
        <v>55</v>
      </c>
      <c r="B33" s="41" t="s">
        <v>13</v>
      </c>
      <c r="C33" s="41">
        <v>17.221588134765625</v>
      </c>
      <c r="D33" s="41"/>
      <c r="E33" s="41">
        <v>-8.927702292417905E-2</v>
      </c>
      <c r="F33" s="41">
        <v>0.939993689791223</v>
      </c>
      <c r="G33" s="41"/>
      <c r="H33" s="41"/>
      <c r="I33" s="41"/>
      <c r="J33" s="41"/>
      <c r="K33" s="41"/>
    </row>
    <row r="34" spans="1:11" x14ac:dyDescent="0.3">
      <c r="A34" s="41" t="s">
        <v>54</v>
      </c>
      <c r="B34" s="41" t="s">
        <v>13</v>
      </c>
      <c r="C34" s="41">
        <v>16.814489364624023</v>
      </c>
      <c r="D34" s="41"/>
      <c r="E34" s="41">
        <v>0.31782174721742251</v>
      </c>
      <c r="F34" s="41">
        <v>1.2464471794637342</v>
      </c>
      <c r="G34" s="41"/>
      <c r="H34" s="41"/>
      <c r="I34" s="41"/>
      <c r="J34" s="41"/>
      <c r="K34" s="41"/>
    </row>
    <row r="35" spans="1:11" x14ac:dyDescent="0.3">
      <c r="A35" s="41" t="s">
        <v>50</v>
      </c>
      <c r="B35" s="41" t="s">
        <v>13</v>
      </c>
      <c r="C35" s="41">
        <v>17.425899505615234</v>
      </c>
      <c r="D35" s="41"/>
      <c r="E35" s="41">
        <v>-0.29358839377378843</v>
      </c>
      <c r="F35" s="41">
        <v>0.81587023092867106</v>
      </c>
      <c r="G35" s="41"/>
      <c r="H35" s="41"/>
      <c r="I35" s="41"/>
      <c r="J35" s="41"/>
      <c r="K35" s="41"/>
    </row>
    <row r="36" spans="1:11" x14ac:dyDescent="0.3">
      <c r="A36" s="41" t="s">
        <v>48</v>
      </c>
      <c r="B36" s="41" t="s">
        <v>13</v>
      </c>
      <c r="C36" s="41">
        <v>23.66090202331543</v>
      </c>
      <c r="D36" s="41"/>
      <c r="E36" s="41">
        <v>-6.5285909114739837</v>
      </c>
      <c r="F36" s="41">
        <v>1.0831741979360156E-2</v>
      </c>
      <c r="G36" s="41"/>
      <c r="H36" s="41"/>
      <c r="I36" s="41"/>
      <c r="J36" s="41"/>
      <c r="K36" s="41"/>
    </row>
    <row r="37" spans="1:11" x14ac:dyDescent="0.3">
      <c r="A37" s="41" t="s">
        <v>47</v>
      </c>
      <c r="B37" s="41" t="s">
        <v>13</v>
      </c>
      <c r="C37" s="41">
        <v>16.884502410888672</v>
      </c>
      <c r="D37" s="41"/>
      <c r="E37" s="41">
        <v>0.24780870095277407</v>
      </c>
      <c r="F37" s="41">
        <v>1.187402208007025</v>
      </c>
      <c r="G37" s="41"/>
      <c r="H37" s="41"/>
      <c r="I37" s="41"/>
      <c r="J37" s="41"/>
      <c r="K37" s="41"/>
    </row>
    <row r="38" spans="1:11" x14ac:dyDescent="0.3">
      <c r="A38" s="41" t="s">
        <v>46</v>
      </c>
      <c r="B38" s="41" t="s">
        <v>13</v>
      </c>
      <c r="C38" s="41">
        <v>17.291378021240234</v>
      </c>
      <c r="D38" s="41"/>
      <c r="E38" s="41">
        <v>-0.15906690939878843</v>
      </c>
      <c r="F38" s="41">
        <v>0.89560413274443529</v>
      </c>
      <c r="G38" s="41"/>
      <c r="H38" s="41"/>
      <c r="I38" s="41"/>
      <c r="J38" s="41"/>
      <c r="K38" s="41"/>
    </row>
    <row r="39" spans="1:11" x14ac:dyDescent="0.3">
      <c r="A39" s="41" t="s">
        <v>45</v>
      </c>
      <c r="B39" s="41" t="s">
        <v>13</v>
      </c>
      <c r="C39" s="41">
        <v>17.659507751464844</v>
      </c>
      <c r="D39" s="41"/>
      <c r="E39" s="41">
        <v>-0.5271966396233978</v>
      </c>
      <c r="F39" s="41">
        <v>0.69390177411096854</v>
      </c>
      <c r="G39" s="41"/>
      <c r="H39" s="41"/>
      <c r="I39" s="41"/>
      <c r="J39" s="41"/>
      <c r="K39" s="41"/>
    </row>
    <row r="40" spans="1:11" x14ac:dyDescent="0.3">
      <c r="A40" s="41" t="s">
        <v>44</v>
      </c>
      <c r="B40" s="41" t="s">
        <v>13</v>
      </c>
      <c r="C40" s="41">
        <v>17.073339462280273</v>
      </c>
      <c r="D40" s="41"/>
      <c r="E40" s="41">
        <v>5.8971649561172512E-2</v>
      </c>
      <c r="F40" s="41">
        <v>1.0417229578813807</v>
      </c>
      <c r="G40" s="41"/>
      <c r="H40" s="41"/>
      <c r="I40" s="41"/>
      <c r="J40" s="41"/>
      <c r="K40" s="41"/>
    </row>
    <row r="41" spans="1:11" x14ac:dyDescent="0.3">
      <c r="A41" s="41" t="s">
        <v>43</v>
      </c>
      <c r="B41" s="41" t="s">
        <v>13</v>
      </c>
      <c r="C41" s="41">
        <v>16.644706726074219</v>
      </c>
      <c r="D41" s="41"/>
      <c r="E41" s="41">
        <v>0.4876043857672272</v>
      </c>
      <c r="F41" s="41">
        <v>1.4021147115809609</v>
      </c>
      <c r="G41" s="41"/>
      <c r="H41" s="41"/>
      <c r="I41" s="41"/>
      <c r="J41" s="41"/>
      <c r="K41" s="41"/>
    </row>
    <row r="42" spans="1:11" x14ac:dyDescent="0.3">
      <c r="A42" s="41" t="s">
        <v>41</v>
      </c>
      <c r="B42" s="41" t="s">
        <v>13</v>
      </c>
      <c r="C42" s="41">
        <v>16.995979309082031</v>
      </c>
      <c r="D42" s="41"/>
      <c r="E42" s="41">
        <v>0.1363318027594147</v>
      </c>
      <c r="F42" s="41">
        <v>1.099106970086339</v>
      </c>
      <c r="G42" s="41"/>
      <c r="H42" s="41"/>
      <c r="I42" s="41"/>
      <c r="J42" s="41"/>
      <c r="K42" s="41"/>
    </row>
    <row r="43" spans="1:11" x14ac:dyDescent="0.3">
      <c r="A43" s="41" t="s">
        <v>40</v>
      </c>
      <c r="B43" s="41" t="s">
        <v>13</v>
      </c>
      <c r="C43" s="41">
        <v>17.033609390258789</v>
      </c>
      <c r="D43" s="41"/>
      <c r="E43" s="41">
        <v>9.8701721582656887E-2</v>
      </c>
      <c r="F43" s="41">
        <v>1.0708094095543232</v>
      </c>
      <c r="G43" s="41"/>
      <c r="H43" s="41"/>
      <c r="I43" s="41"/>
      <c r="J43" s="41"/>
      <c r="K43" s="41"/>
    </row>
    <row r="44" spans="1:11" x14ac:dyDescent="0.3">
      <c r="A44" s="41" t="s">
        <v>152</v>
      </c>
      <c r="B44" s="41" t="s">
        <v>13</v>
      </c>
      <c r="C44" s="41">
        <v>16.831428527832031</v>
      </c>
      <c r="D44" s="41"/>
      <c r="E44" s="41">
        <v>0.3008825840094147</v>
      </c>
      <c r="F44" s="41">
        <v>1.2318978094372757</v>
      </c>
      <c r="G44" s="41"/>
      <c r="H44" s="41"/>
      <c r="I44" s="41"/>
      <c r="J44" s="41"/>
      <c r="K44" s="41"/>
    </row>
    <row r="45" spans="1:11" x14ac:dyDescent="0.3">
      <c r="A45" s="41" t="s">
        <v>151</v>
      </c>
      <c r="B45" s="41" t="s">
        <v>13</v>
      </c>
      <c r="C45" s="41">
        <v>16.572118759155273</v>
      </c>
      <c r="D45" s="41"/>
      <c r="E45" s="41">
        <v>0.56019235268617251</v>
      </c>
      <c r="F45" s="41">
        <v>1.4744657928261558</v>
      </c>
      <c r="G45" s="41"/>
      <c r="H45" s="41"/>
      <c r="I45" s="41"/>
      <c r="J45" s="41"/>
      <c r="K45" s="41"/>
    </row>
    <row r="46" spans="1:11" x14ac:dyDescent="0.3">
      <c r="A46" s="41" t="s">
        <v>150</v>
      </c>
      <c r="B46" s="41" t="s">
        <v>13</v>
      </c>
      <c r="C46" s="41">
        <v>17.42259407043457</v>
      </c>
      <c r="D46" s="41"/>
      <c r="E46" s="41">
        <v>-0.29028295859312436</v>
      </c>
      <c r="F46" s="41">
        <v>0.81774165756167139</v>
      </c>
      <c r="G46" s="41"/>
      <c r="H46" s="41"/>
      <c r="I46" s="41"/>
      <c r="J46" s="41"/>
      <c r="K46" s="41"/>
    </row>
    <row r="47" spans="1:11" x14ac:dyDescent="0.3">
      <c r="A47" s="41" t="s">
        <v>149</v>
      </c>
      <c r="B47" s="41" t="s">
        <v>13</v>
      </c>
      <c r="C47" s="41">
        <v>17.169658660888672</v>
      </c>
      <c r="D47" s="41"/>
      <c r="E47" s="41">
        <v>-3.7347549047225925E-2</v>
      </c>
      <c r="F47" s="41">
        <v>0.97444485627322586</v>
      </c>
      <c r="G47" s="41"/>
      <c r="H47" s="41"/>
      <c r="I47" s="41"/>
      <c r="J47" s="41"/>
      <c r="K47" s="41"/>
    </row>
    <row r="48" spans="1:11" x14ac:dyDescent="0.3">
      <c r="A48" s="41" t="s">
        <v>148</v>
      </c>
      <c r="B48" s="41" t="s">
        <v>13</v>
      </c>
      <c r="C48" s="41">
        <v>16.651464462280273</v>
      </c>
      <c r="D48" s="41"/>
      <c r="E48" s="41">
        <v>0.48084664956117251</v>
      </c>
      <c r="F48" s="41">
        <v>1.3955624157344326</v>
      </c>
      <c r="G48" s="41"/>
      <c r="H48" s="41"/>
      <c r="I48" s="41"/>
      <c r="J48" s="41"/>
      <c r="K48" s="41"/>
    </row>
    <row r="49" spans="1:11" x14ac:dyDescent="0.3">
      <c r="A49" s="41" t="s">
        <v>147</v>
      </c>
      <c r="B49" s="41" t="s">
        <v>13</v>
      </c>
      <c r="C49" s="41">
        <v>16.431604385375977</v>
      </c>
      <c r="D49" s="41"/>
      <c r="E49" s="41">
        <v>0.70070672646546939</v>
      </c>
      <c r="F49" s="41">
        <v>1.6253007764416476</v>
      </c>
      <c r="G49" s="41"/>
      <c r="H49" s="41"/>
      <c r="I49" s="41"/>
      <c r="J49" s="41"/>
      <c r="K49" s="41"/>
    </row>
    <row r="50" spans="1:11" x14ac:dyDescent="0.3">
      <c r="A50" s="41" t="s">
        <v>146</v>
      </c>
      <c r="B50" s="41" t="s">
        <v>13</v>
      </c>
      <c r="C50" s="41">
        <v>16.858915328979492</v>
      </c>
      <c r="D50" s="41"/>
      <c r="E50" s="41">
        <v>0.27339578286195376</v>
      </c>
      <c r="F50" s="41">
        <v>1.2086493736750363</v>
      </c>
      <c r="G50" s="41"/>
      <c r="H50" s="41"/>
      <c r="I50" s="41"/>
      <c r="J50" s="41"/>
      <c r="K50" s="41"/>
    </row>
    <row r="51" spans="1:11" x14ac:dyDescent="0.3">
      <c r="A51" s="41" t="s">
        <v>145</v>
      </c>
      <c r="B51" s="41" t="s">
        <v>13</v>
      </c>
      <c r="C51" s="41">
        <v>17.665554046630859</v>
      </c>
      <c r="D51" s="41"/>
      <c r="E51" s="41">
        <v>-0.53324293478941343</v>
      </c>
      <c r="F51" s="41">
        <v>0.69099973632251743</v>
      </c>
      <c r="G51" s="41"/>
      <c r="H51" s="41"/>
      <c r="I51" s="41"/>
      <c r="J51" s="41"/>
      <c r="K51" s="41"/>
    </row>
    <row r="52" spans="1:11" x14ac:dyDescent="0.3">
      <c r="A52" s="41" t="s">
        <v>144</v>
      </c>
      <c r="B52" s="41" t="s">
        <v>13</v>
      </c>
      <c r="C52" s="41">
        <v>17.70814323425293</v>
      </c>
      <c r="D52" s="41"/>
      <c r="E52" s="41">
        <v>-0.57583212241148374</v>
      </c>
      <c r="F52" s="41">
        <v>0.67089917632847473</v>
      </c>
      <c r="G52" s="41"/>
      <c r="H52" s="41"/>
      <c r="I52" s="41"/>
      <c r="J52" s="41"/>
      <c r="K52" s="41"/>
    </row>
    <row r="53" spans="1:11" x14ac:dyDescent="0.3">
      <c r="A53" s="41" t="s">
        <v>143</v>
      </c>
      <c r="B53" s="41" t="s">
        <v>13</v>
      </c>
      <c r="C53" s="41">
        <v>17.862638473510742</v>
      </c>
      <c r="D53" s="41"/>
      <c r="E53" s="41">
        <v>-0.73032736166929624</v>
      </c>
      <c r="F53" s="41">
        <v>0.60276712454796433</v>
      </c>
      <c r="G53" s="41"/>
      <c r="H53" s="41"/>
      <c r="I53" s="41"/>
      <c r="J53" s="41"/>
      <c r="K53" s="41"/>
    </row>
    <row r="54" spans="1:11" x14ac:dyDescent="0.3">
      <c r="A54" s="41" t="s">
        <v>215</v>
      </c>
      <c r="B54" s="41" t="s">
        <v>13</v>
      </c>
      <c r="C54" s="41">
        <v>16.876880645751953</v>
      </c>
      <c r="D54" s="41"/>
      <c r="E54" s="41">
        <v>0.25543046608949282</v>
      </c>
      <c r="F54" s="41">
        <v>1.1936918593282202</v>
      </c>
      <c r="G54" s="41"/>
      <c r="H54" s="41"/>
      <c r="I54" s="41"/>
      <c r="J54" s="41"/>
      <c r="K54" s="41"/>
    </row>
    <row r="55" spans="1:11" x14ac:dyDescent="0.3">
      <c r="A55" s="41" t="s">
        <v>142</v>
      </c>
      <c r="B55" s="41" t="s">
        <v>13</v>
      </c>
      <c r="C55" s="41">
        <v>16.76182746887207</v>
      </c>
      <c r="D55" s="41"/>
      <c r="E55" s="41">
        <v>0.37048364296937564</v>
      </c>
      <c r="F55" s="41">
        <v>1.2927861461490302</v>
      </c>
      <c r="G55" s="41"/>
      <c r="H55" s="41"/>
      <c r="I55" s="41"/>
      <c r="J55" s="41"/>
      <c r="K55" s="41"/>
    </row>
    <row r="56" spans="1:11" x14ac:dyDescent="0.3">
      <c r="A56" s="41" t="s">
        <v>141</v>
      </c>
      <c r="B56" s="41" t="s">
        <v>13</v>
      </c>
      <c r="C56" s="41">
        <v>16.724702835083008</v>
      </c>
      <c r="D56" s="41"/>
      <c r="E56" s="41">
        <v>0.40760827675843814</v>
      </c>
      <c r="F56" s="41">
        <v>1.3264849220418791</v>
      </c>
      <c r="G56" s="41"/>
      <c r="H56" s="41"/>
      <c r="I56" s="41"/>
      <c r="J56" s="41"/>
      <c r="K56" s="41"/>
    </row>
    <row r="57" spans="1:11" x14ac:dyDescent="0.3">
      <c r="A57" s="41" t="s">
        <v>140</v>
      </c>
      <c r="B57" s="41" t="s">
        <v>13</v>
      </c>
      <c r="C57" s="41">
        <v>16.942201614379883</v>
      </c>
      <c r="D57" s="41"/>
      <c r="E57" s="41">
        <v>0.19010949746156314</v>
      </c>
      <c r="F57" s="41">
        <v>1.1408503006752877</v>
      </c>
      <c r="G57" s="41"/>
      <c r="H57" s="41"/>
      <c r="I57" s="41"/>
      <c r="J57" s="41"/>
      <c r="K57" s="41"/>
    </row>
    <row r="58" spans="1:11" x14ac:dyDescent="0.3">
      <c r="A58" s="41" t="s">
        <v>216</v>
      </c>
      <c r="B58" s="41" t="s">
        <v>13</v>
      </c>
      <c r="C58" s="41">
        <v>17.309053421020508</v>
      </c>
      <c r="D58" s="41"/>
      <c r="E58" s="41">
        <v>-0.17674230917906186</v>
      </c>
      <c r="F58" s="41">
        <v>0.88469844399072162</v>
      </c>
      <c r="G58" s="41"/>
      <c r="H58" s="41"/>
      <c r="I58" s="41"/>
      <c r="J58" s="41"/>
      <c r="K58" s="41"/>
    </row>
    <row r="59" spans="1:11" x14ac:dyDescent="0.3">
      <c r="A59" s="41" t="s">
        <v>139</v>
      </c>
      <c r="B59" s="41" t="s">
        <v>13</v>
      </c>
      <c r="C59" s="41">
        <v>16.691106796264648</v>
      </c>
      <c r="D59" s="41"/>
      <c r="E59" s="41">
        <v>0.44120431557679751</v>
      </c>
      <c r="F59" s="41">
        <v>1.3577372500543423</v>
      </c>
      <c r="G59" s="41"/>
      <c r="H59" s="41"/>
      <c r="I59" s="41"/>
      <c r="J59" s="41"/>
      <c r="K59" s="41"/>
    </row>
    <row r="60" spans="1:11" x14ac:dyDescent="0.3">
      <c r="A60" s="41" t="s">
        <v>138</v>
      </c>
      <c r="B60" s="41" t="s">
        <v>13</v>
      </c>
      <c r="C60" s="41">
        <v>16.892967224121094</v>
      </c>
      <c r="D60" s="41"/>
      <c r="E60" s="41">
        <v>0.2393438877203522</v>
      </c>
      <c r="F60" s="41">
        <v>1.1804556888920976</v>
      </c>
      <c r="G60" s="41"/>
      <c r="H60" s="41"/>
      <c r="I60" s="41"/>
      <c r="J60" s="41"/>
      <c r="K60" s="41"/>
    </row>
    <row r="61" spans="1:11" x14ac:dyDescent="0.3">
      <c r="A61" s="41" t="s">
        <v>217</v>
      </c>
      <c r="B61" s="41" t="s">
        <v>13</v>
      </c>
      <c r="C61" s="41">
        <v>17.977409362792969</v>
      </c>
      <c r="D61" s="41"/>
      <c r="E61" s="41">
        <v>-0.8450982509515228</v>
      </c>
      <c r="F61" s="41">
        <v>0.55667289707978251</v>
      </c>
      <c r="G61" s="41"/>
      <c r="H61" s="41"/>
      <c r="I61" s="41"/>
      <c r="J61" s="41"/>
      <c r="K61" s="41"/>
    </row>
    <row r="62" spans="1:11" x14ac:dyDescent="0.3">
      <c r="A62" s="41" t="s">
        <v>137</v>
      </c>
      <c r="B62" s="41" t="s">
        <v>13</v>
      </c>
      <c r="C62" s="41">
        <v>17.129533767700195</v>
      </c>
      <c r="D62" s="41"/>
      <c r="E62" s="41">
        <v>2.7773441412506372E-3</v>
      </c>
      <c r="F62" s="41">
        <v>1.0019269624715219</v>
      </c>
      <c r="G62" s="41"/>
      <c r="H62" s="41"/>
      <c r="I62" s="41"/>
      <c r="J62" s="41"/>
      <c r="K62" s="41"/>
    </row>
    <row r="63" spans="1:11" x14ac:dyDescent="0.3">
      <c r="A63" s="41" t="s">
        <v>136</v>
      </c>
      <c r="B63" s="41" t="s">
        <v>13</v>
      </c>
      <c r="C63" s="41">
        <v>16.39849853515625</v>
      </c>
      <c r="D63" s="41"/>
      <c r="E63" s="41">
        <v>0.73381257668519595</v>
      </c>
      <c r="F63" s="41">
        <v>1.6630281355005863</v>
      </c>
      <c r="G63" s="41"/>
      <c r="H63" s="41"/>
      <c r="I63" s="41"/>
      <c r="J63" s="41"/>
      <c r="K63" s="41"/>
    </row>
    <row r="64" spans="1:11" x14ac:dyDescent="0.3">
      <c r="A64" s="41" t="s">
        <v>135</v>
      </c>
      <c r="B64" s="41" t="s">
        <v>13</v>
      </c>
      <c r="C64" s="41">
        <v>16.801437377929688</v>
      </c>
      <c r="D64" s="41"/>
      <c r="E64" s="41">
        <v>0.33087373391175845</v>
      </c>
      <c r="F64" s="41">
        <v>1.2577748853242103</v>
      </c>
      <c r="G64" s="41"/>
      <c r="H64" s="41"/>
      <c r="I64" s="41"/>
      <c r="J64" s="41"/>
      <c r="K64" s="41"/>
    </row>
    <row r="65" spans="1:11" x14ac:dyDescent="0.3">
      <c r="A65" s="41" t="s">
        <v>218</v>
      </c>
      <c r="B65" s="41" t="s">
        <v>13</v>
      </c>
      <c r="C65" s="41">
        <v>16.883377075195313</v>
      </c>
      <c r="D65" s="41"/>
      <c r="E65" s="41">
        <v>0.24893403664613345</v>
      </c>
      <c r="F65" s="41">
        <v>1.1883287706750885</v>
      </c>
      <c r="G65" s="41"/>
      <c r="H65" s="41"/>
      <c r="I65" s="41"/>
      <c r="J65" s="41"/>
      <c r="K65" s="41"/>
    </row>
    <row r="66" spans="1:11" x14ac:dyDescent="0.3">
      <c r="A66" s="41" t="s">
        <v>134</v>
      </c>
      <c r="B66" s="41" t="s">
        <v>13</v>
      </c>
      <c r="C66" s="41">
        <v>16.714300155639648</v>
      </c>
      <c r="D66" s="41"/>
      <c r="E66" s="41">
        <v>0.41801095620179751</v>
      </c>
      <c r="F66" s="41">
        <v>1.3360842249230727</v>
      </c>
      <c r="G66" s="41"/>
      <c r="H66" s="41"/>
      <c r="I66" s="41"/>
      <c r="J66" s="41"/>
      <c r="K66" s="41"/>
    </row>
    <row r="67" spans="1:11" x14ac:dyDescent="0.3">
      <c r="A67" s="41" t="s">
        <v>133</v>
      </c>
      <c r="B67" s="41" t="s">
        <v>13</v>
      </c>
      <c r="C67" s="41">
        <v>16.74705696105957</v>
      </c>
      <c r="D67" s="41"/>
      <c r="E67" s="41">
        <v>0.38525415078187564</v>
      </c>
      <c r="F67" s="41">
        <v>1.3060898527031473</v>
      </c>
      <c r="G67" s="41"/>
      <c r="H67" s="41"/>
      <c r="I67" s="41"/>
      <c r="J67" s="41"/>
      <c r="K67" s="41"/>
    </row>
    <row r="68" spans="1:11" x14ac:dyDescent="0.3">
      <c r="A68" s="41" t="s">
        <v>132</v>
      </c>
      <c r="B68" s="41" t="s">
        <v>13</v>
      </c>
      <c r="C68" s="41">
        <v>16.841108322143555</v>
      </c>
      <c r="D68" s="41"/>
      <c r="E68" s="41">
        <v>0.29120278969789126</v>
      </c>
      <c r="F68" s="41">
        <v>1.223660030500118</v>
      </c>
      <c r="G68" s="41"/>
      <c r="H68" s="41"/>
      <c r="I68" s="41"/>
      <c r="J68" s="41"/>
      <c r="K68" s="41"/>
    </row>
    <row r="69" spans="1:11" x14ac:dyDescent="0.3">
      <c r="A69" s="41" t="s">
        <v>131</v>
      </c>
      <c r="B69" s="41" t="s">
        <v>13</v>
      </c>
      <c r="C69" s="41">
        <v>16.678642272949219</v>
      </c>
      <c r="D69" s="41"/>
      <c r="E69" s="41">
        <v>0.4536688388922272</v>
      </c>
      <c r="F69" s="41">
        <v>1.3695185799477292</v>
      </c>
      <c r="G69" s="41"/>
      <c r="H69" s="41"/>
      <c r="I69" s="41"/>
      <c r="J69" s="41"/>
      <c r="K69" s="41"/>
    </row>
    <row r="70" spans="1:11" x14ac:dyDescent="0.3">
      <c r="A70" s="41" t="s">
        <v>130</v>
      </c>
      <c r="B70" s="41" t="s">
        <v>13</v>
      </c>
      <c r="C70" s="41">
        <v>17.47114372253418</v>
      </c>
      <c r="D70" s="41"/>
      <c r="E70" s="41">
        <v>-0.33883261069273374</v>
      </c>
      <c r="F70" s="41">
        <v>0.79068085036491675</v>
      </c>
      <c r="G70" s="41"/>
      <c r="H70" s="41"/>
      <c r="I70" s="41"/>
      <c r="J70" s="41"/>
      <c r="K70" s="41"/>
    </row>
    <row r="71" spans="1:11" x14ac:dyDescent="0.3">
      <c r="A71" s="41" t="s">
        <v>129</v>
      </c>
      <c r="B71" s="41" t="s">
        <v>13</v>
      </c>
      <c r="C71" s="41">
        <v>17.139968872070313</v>
      </c>
      <c r="D71" s="41"/>
      <c r="E71" s="41">
        <v>-7.6577602288665503E-3</v>
      </c>
      <c r="F71" s="41">
        <v>0.99470610738894316</v>
      </c>
      <c r="G71" s="41"/>
      <c r="H71" s="41"/>
      <c r="I71" s="41"/>
      <c r="J71" s="41"/>
      <c r="K71" s="41"/>
    </row>
    <row r="72" spans="1:11" x14ac:dyDescent="0.3">
      <c r="A72" s="41" t="s">
        <v>128</v>
      </c>
      <c r="B72" s="41" t="s">
        <v>13</v>
      </c>
      <c r="C72" s="41">
        <v>16.981653213500977</v>
      </c>
      <c r="D72" s="41"/>
      <c r="E72" s="41">
        <v>0.15065789834046939</v>
      </c>
      <c r="F72" s="41">
        <v>1.1100755737474719</v>
      </c>
      <c r="G72" s="41"/>
      <c r="H72" s="41"/>
      <c r="I72" s="41"/>
      <c r="J72" s="41"/>
      <c r="K72" s="41"/>
    </row>
    <row r="73" spans="1:11" x14ac:dyDescent="0.3">
      <c r="A73" s="41" t="s">
        <v>127</v>
      </c>
      <c r="B73" s="41" t="s">
        <v>13</v>
      </c>
      <c r="C73" s="41">
        <v>17.382993698120117</v>
      </c>
      <c r="D73" s="41"/>
      <c r="E73" s="41">
        <v>-0.25068258627867124</v>
      </c>
      <c r="F73" s="41">
        <v>0.84049865372089927</v>
      </c>
      <c r="G73" s="41"/>
      <c r="H73" s="41"/>
      <c r="I73" s="41"/>
      <c r="J73" s="41"/>
      <c r="K73" s="41"/>
    </row>
    <row r="74" spans="1:11" x14ac:dyDescent="0.3">
      <c r="A74" s="41" t="s">
        <v>124</v>
      </c>
      <c r="B74" s="41" t="s">
        <v>13</v>
      </c>
      <c r="C74" s="41">
        <v>17.075462341308594</v>
      </c>
      <c r="D74" s="41"/>
      <c r="E74" s="41">
        <v>5.68487705328522E-2</v>
      </c>
      <c r="F74" s="41">
        <v>1.0401912235121196</v>
      </c>
      <c r="G74" s="41"/>
      <c r="H74" s="41"/>
      <c r="I74" s="41"/>
      <c r="J74" s="41"/>
      <c r="K74" s="41"/>
    </row>
    <row r="75" spans="1:11" x14ac:dyDescent="0.3">
      <c r="A75" s="41" t="s">
        <v>123</v>
      </c>
      <c r="B75" s="41" t="s">
        <v>13</v>
      </c>
      <c r="C75" s="41">
        <v>17.049566268920898</v>
      </c>
      <c r="D75" s="41"/>
      <c r="E75" s="41">
        <v>8.2744842920547512E-2</v>
      </c>
      <c r="F75" s="41">
        <v>1.0590310164006469</v>
      </c>
      <c r="G75" s="41"/>
      <c r="H75" s="41"/>
      <c r="I75" s="41"/>
      <c r="J75" s="41"/>
      <c r="K75" s="41"/>
    </row>
    <row r="76" spans="1:11" x14ac:dyDescent="0.3">
      <c r="A76" s="41" t="s">
        <v>122</v>
      </c>
      <c r="B76" s="41" t="s">
        <v>13</v>
      </c>
      <c r="C76" s="41">
        <v>17.181976318359375</v>
      </c>
      <c r="D76" s="41"/>
      <c r="E76" s="41">
        <v>-4.966520651792905E-2</v>
      </c>
      <c r="F76" s="41">
        <v>0.96616051123904934</v>
      </c>
      <c r="G76" s="41"/>
      <c r="H76" s="41"/>
      <c r="I76" s="41"/>
      <c r="J76" s="41"/>
      <c r="K76" s="41"/>
    </row>
    <row r="77" spans="1:11" x14ac:dyDescent="0.3">
      <c r="A77" s="41" t="s">
        <v>121</v>
      </c>
      <c r="B77" s="41" t="s">
        <v>13</v>
      </c>
      <c r="C77" s="41">
        <v>16.999494552612305</v>
      </c>
      <c r="D77" s="41"/>
      <c r="E77" s="41">
        <v>0.13281655922914126</v>
      </c>
      <c r="F77" s="41">
        <v>1.0964321667809851</v>
      </c>
      <c r="G77" s="41"/>
      <c r="H77" s="41"/>
      <c r="I77" s="41"/>
      <c r="J77" s="41"/>
      <c r="K77" s="41"/>
    </row>
    <row r="78" spans="1:11" x14ac:dyDescent="0.3">
      <c r="A78" s="41" t="s">
        <v>120</v>
      </c>
      <c r="B78" s="41" t="s">
        <v>13</v>
      </c>
      <c r="C78" s="41">
        <v>17.479476928710938</v>
      </c>
      <c r="D78" s="41"/>
      <c r="E78" s="41">
        <v>-0.34716581686949155</v>
      </c>
      <c r="F78" s="41">
        <v>0.78612693305906045</v>
      </c>
      <c r="G78" s="41"/>
      <c r="H78" s="41"/>
      <c r="I78" s="41"/>
      <c r="J78" s="41"/>
      <c r="K78" s="41"/>
    </row>
    <row r="79" spans="1:11" x14ac:dyDescent="0.3">
      <c r="A79" s="41" t="s">
        <v>119</v>
      </c>
      <c r="B79" s="41" t="s">
        <v>13</v>
      </c>
      <c r="C79" s="41">
        <v>16.86662483215332</v>
      </c>
      <c r="D79" s="41"/>
      <c r="E79" s="41">
        <v>0.26568627968812564</v>
      </c>
      <c r="F79" s="41">
        <v>1.2022077951578289</v>
      </c>
      <c r="G79" s="41"/>
      <c r="H79" s="41"/>
      <c r="I79" s="41"/>
      <c r="J79" s="41"/>
      <c r="K79" s="41"/>
    </row>
    <row r="80" spans="1:11" x14ac:dyDescent="0.3">
      <c r="A80" s="41" t="s">
        <v>118</v>
      </c>
      <c r="B80" s="41" t="s">
        <v>13</v>
      </c>
      <c r="C80" s="41">
        <v>16.627365112304688</v>
      </c>
      <c r="D80" s="41"/>
      <c r="E80" s="41">
        <v>0.50494599953675845</v>
      </c>
      <c r="F80" s="41">
        <v>1.4190702390257373</v>
      </c>
      <c r="G80" s="41"/>
      <c r="H80" s="41"/>
      <c r="I80" s="41"/>
      <c r="J80" s="41"/>
      <c r="K80" s="41"/>
    </row>
    <row r="81" spans="1:11" x14ac:dyDescent="0.3">
      <c r="A81" s="41" t="s">
        <v>115</v>
      </c>
      <c r="B81" s="41" t="s">
        <v>13</v>
      </c>
      <c r="C81" s="41">
        <v>16.895456314086914</v>
      </c>
      <c r="D81" s="41"/>
      <c r="E81" s="41">
        <v>0.23685479775453189</v>
      </c>
      <c r="F81" s="41">
        <v>1.1784207978822248</v>
      </c>
      <c r="G81" s="41"/>
      <c r="H81" s="41"/>
      <c r="I81" s="41"/>
      <c r="J81" s="41"/>
      <c r="K81" s="41"/>
    </row>
    <row r="82" spans="1:11" x14ac:dyDescent="0.3">
      <c r="A82" s="41" t="s">
        <v>114</v>
      </c>
      <c r="B82" s="41" t="s">
        <v>13</v>
      </c>
      <c r="C82" s="41">
        <v>17.433269500732422</v>
      </c>
      <c r="D82" s="41"/>
      <c r="E82" s="41">
        <v>-0.30095838889097593</v>
      </c>
      <c r="F82" s="41">
        <v>0.81171299257139884</v>
      </c>
      <c r="G82" s="41"/>
      <c r="H82" s="41"/>
      <c r="I82" s="41"/>
      <c r="J82" s="41"/>
      <c r="K82" s="41"/>
    </row>
    <row r="83" spans="1:11" x14ac:dyDescent="0.3">
      <c r="A83" s="41" t="s">
        <v>113</v>
      </c>
      <c r="B83" s="41" t="s">
        <v>13</v>
      </c>
      <c r="C83" s="41">
        <v>16.688016891479492</v>
      </c>
      <c r="D83" s="41"/>
      <c r="E83" s="41">
        <v>0.44429422036195376</v>
      </c>
      <c r="F83" s="41">
        <v>1.3606483120276969</v>
      </c>
      <c r="G83" s="41"/>
      <c r="H83" s="41"/>
      <c r="I83" s="41"/>
      <c r="J83" s="41"/>
      <c r="K83" s="41"/>
    </row>
    <row r="84" spans="1:11" x14ac:dyDescent="0.3">
      <c r="A84" s="41" t="s">
        <v>110</v>
      </c>
      <c r="B84" s="41" t="s">
        <v>13</v>
      </c>
      <c r="C84" s="41">
        <v>17.267047882080078</v>
      </c>
      <c r="D84" s="41"/>
      <c r="E84" s="41">
        <v>-0.13473677023863218</v>
      </c>
      <c r="F84" s="41">
        <v>0.91083600680696097</v>
      </c>
      <c r="G84" s="41"/>
      <c r="H84" s="41"/>
      <c r="I84" s="41"/>
      <c r="J84" s="41"/>
      <c r="K84" s="41"/>
    </row>
    <row r="85" spans="1:11" s="8" customFormat="1" x14ac:dyDescent="0.3">
      <c r="A85" s="8" t="s">
        <v>109</v>
      </c>
      <c r="B85" s="8" t="s">
        <v>13</v>
      </c>
      <c r="C85" s="8">
        <v>16.885370254516602</v>
      </c>
      <c r="E85" s="8">
        <v>0.24694085732484439</v>
      </c>
      <c r="F85" s="8">
        <v>1.1866881488788552</v>
      </c>
    </row>
    <row r="86" spans="1:11" x14ac:dyDescent="0.3">
      <c r="A86" t="s">
        <v>86</v>
      </c>
      <c r="B86" t="s">
        <v>228</v>
      </c>
      <c r="C86">
        <v>22.016592025756836</v>
      </c>
      <c r="D86">
        <v>22.236689787644607</v>
      </c>
      <c r="E86">
        <v>0.22009776188777153</v>
      </c>
      <c r="F86">
        <v>1.1648125154236508</v>
      </c>
      <c r="G86">
        <v>1.3204780763440525</v>
      </c>
      <c r="H86">
        <v>0.8821142405094784</v>
      </c>
      <c r="I86">
        <v>-0.18096258701422124</v>
      </c>
      <c r="J86">
        <v>1.0000000000000011</v>
      </c>
      <c r="K86">
        <v>1.0944260602227793</v>
      </c>
    </row>
    <row r="87" spans="1:11" x14ac:dyDescent="0.3">
      <c r="A87" t="s">
        <v>84</v>
      </c>
      <c r="B87" t="s">
        <v>228</v>
      </c>
      <c r="C87">
        <v>21.395654678344727</v>
      </c>
      <c r="E87">
        <v>0.8410351092998809</v>
      </c>
      <c r="F87">
        <v>1.791334933420959</v>
      </c>
      <c r="G87">
        <v>1.1390387785516298</v>
      </c>
      <c r="H87">
        <v>1.5726724736262017</v>
      </c>
      <c r="I87">
        <v>0.65321824489495839</v>
      </c>
    </row>
    <row r="88" spans="1:11" x14ac:dyDescent="0.3">
      <c r="A88" t="s">
        <v>83</v>
      </c>
      <c r="B88" t="s">
        <v>228</v>
      </c>
      <c r="C88">
        <v>21.654205322265625</v>
      </c>
      <c r="E88">
        <v>0.58248446537898246</v>
      </c>
      <c r="F88">
        <v>1.49742574664117</v>
      </c>
      <c r="G88">
        <v>1.2521487119410533</v>
      </c>
      <c r="H88">
        <v>1.1958849075681224</v>
      </c>
      <c r="I88">
        <v>0.25807855068109115</v>
      </c>
    </row>
    <row r="89" spans="1:11" x14ac:dyDescent="0.3">
      <c r="A89" t="s">
        <v>82</v>
      </c>
      <c r="B89" t="s">
        <v>228</v>
      </c>
      <c r="C89">
        <v>22.273223876953125</v>
      </c>
      <c r="E89">
        <v>-3.6534089308517537E-2</v>
      </c>
      <c r="F89">
        <v>0.9749944493269217</v>
      </c>
      <c r="G89">
        <v>1.2573010564681837</v>
      </c>
      <c r="H89">
        <v>0.77546618155696601</v>
      </c>
      <c r="I89">
        <v>-0.36686422885992415</v>
      </c>
    </row>
    <row r="90" spans="1:11" x14ac:dyDescent="0.3">
      <c r="A90" t="s">
        <v>81</v>
      </c>
      <c r="B90" t="s">
        <v>228</v>
      </c>
      <c r="C90">
        <v>23.119466781616211</v>
      </c>
      <c r="E90">
        <v>-0.88277699397160347</v>
      </c>
      <c r="F90">
        <v>0.54232252798980374</v>
      </c>
      <c r="G90">
        <v>1.2973782446454925</v>
      </c>
      <c r="H90">
        <v>0.41801419919600463</v>
      </c>
      <c r="I90">
        <v>-1.2583761459741822</v>
      </c>
    </row>
    <row r="91" spans="1:11" x14ac:dyDescent="0.3">
      <c r="A91" t="s">
        <v>80</v>
      </c>
      <c r="B91" t="s">
        <v>228</v>
      </c>
      <c r="C91">
        <v>21.493438720703125</v>
      </c>
      <c r="E91">
        <v>0.74325106694148246</v>
      </c>
      <c r="F91">
        <v>1.6739437703325222</v>
      </c>
      <c r="G91">
        <v>1.4411152181635853</v>
      </c>
      <c r="H91">
        <v>1.1615613722167408</v>
      </c>
      <c r="I91">
        <v>0.21606538234613012</v>
      </c>
    </row>
    <row r="92" spans="1:11" x14ac:dyDescent="0.3">
      <c r="A92" t="s">
        <v>79</v>
      </c>
      <c r="B92" t="s">
        <v>228</v>
      </c>
      <c r="C92">
        <v>22.921018600463867</v>
      </c>
      <c r="E92">
        <v>-0.68432881281925972</v>
      </c>
      <c r="F92">
        <v>0.62229527067821266</v>
      </c>
      <c r="G92">
        <v>1.2369128597714383</v>
      </c>
      <c r="H92">
        <v>0.50310356607756745</v>
      </c>
      <c r="I92">
        <v>-0.99107267917730701</v>
      </c>
    </row>
    <row r="93" spans="1:11" x14ac:dyDescent="0.3">
      <c r="A93" t="s">
        <v>78</v>
      </c>
      <c r="B93" t="s">
        <v>228</v>
      </c>
      <c r="C93">
        <v>22.335886001586914</v>
      </c>
      <c r="E93">
        <v>-9.9196213942306599E-2</v>
      </c>
      <c r="F93">
        <v>0.93355296827778622</v>
      </c>
      <c r="G93">
        <v>1.2457783137952529</v>
      </c>
      <c r="H93">
        <v>0.7493732696580061</v>
      </c>
      <c r="I93">
        <v>-0.41624357761480735</v>
      </c>
    </row>
    <row r="94" spans="1:11" x14ac:dyDescent="0.3">
      <c r="A94" t="s">
        <v>77</v>
      </c>
      <c r="B94" t="s">
        <v>228</v>
      </c>
      <c r="C94">
        <v>22.561294555664063</v>
      </c>
      <c r="E94">
        <v>-0.32460476801945504</v>
      </c>
      <c r="F94">
        <v>0.79851711329847042</v>
      </c>
      <c r="G94">
        <v>1.4731836770309028</v>
      </c>
      <c r="H94">
        <v>0.542034999266232</v>
      </c>
      <c r="I94">
        <v>-0.88354208530523703</v>
      </c>
    </row>
    <row r="95" spans="1:11" x14ac:dyDescent="0.3">
      <c r="A95" t="s">
        <v>76</v>
      </c>
      <c r="B95" t="s">
        <v>228</v>
      </c>
      <c r="C95">
        <v>22.318578720092773</v>
      </c>
      <c r="E95">
        <v>-8.1888932448165974E-2</v>
      </c>
      <c r="F95">
        <v>0.94481977624421476</v>
      </c>
      <c r="G95">
        <v>0.92873163294076122</v>
      </c>
      <c r="H95">
        <v>1.0173227041406048</v>
      </c>
      <c r="I95">
        <v>2.477738796136476E-2</v>
      </c>
    </row>
    <row r="96" spans="1:11" x14ac:dyDescent="0.3">
      <c r="A96" t="s">
        <v>75</v>
      </c>
      <c r="B96" t="s">
        <v>228</v>
      </c>
      <c r="C96">
        <v>22.837800979614258</v>
      </c>
      <c r="E96">
        <v>-0.60111119196965035</v>
      </c>
      <c r="F96">
        <v>0.65924599561687458</v>
      </c>
      <c r="G96">
        <v>0.86140043146380274</v>
      </c>
      <c r="H96">
        <v>0.7653188593098319</v>
      </c>
      <c r="I96">
        <v>-0.38586714328863564</v>
      </c>
    </row>
    <row r="97" spans="1:9" x14ac:dyDescent="0.3">
      <c r="A97" t="s">
        <v>74</v>
      </c>
      <c r="B97" t="s">
        <v>228</v>
      </c>
      <c r="C97">
        <v>21.59400749206543</v>
      </c>
      <c r="E97">
        <v>0.64268229557917778</v>
      </c>
      <c r="F97">
        <v>1.5612291398391642</v>
      </c>
      <c r="G97">
        <v>1.083847357804129</v>
      </c>
      <c r="H97">
        <v>1.4404511194290395</v>
      </c>
      <c r="I97">
        <v>0.52652070461175549</v>
      </c>
    </row>
    <row r="98" spans="1:9" x14ac:dyDescent="0.3">
      <c r="A98" t="s">
        <v>73</v>
      </c>
      <c r="B98" t="s">
        <v>228</v>
      </c>
      <c r="C98">
        <v>22.881462097167969</v>
      </c>
      <c r="E98">
        <v>-0.64477230952336129</v>
      </c>
      <c r="F98">
        <v>0.63959372528173086</v>
      </c>
      <c r="G98">
        <v>1.1705266953377631</v>
      </c>
      <c r="H98">
        <v>0.54641532553614414</v>
      </c>
      <c r="I98">
        <v>-0.87193014682867442</v>
      </c>
    </row>
    <row r="99" spans="1:9" x14ac:dyDescent="0.3">
      <c r="A99" t="s">
        <v>72</v>
      </c>
      <c r="B99" t="s">
        <v>228</v>
      </c>
      <c r="C99">
        <v>22.746847152709961</v>
      </c>
      <c r="E99">
        <v>-0.51015736506535347</v>
      </c>
      <c r="F99">
        <v>0.70214584562315685</v>
      </c>
      <c r="G99">
        <v>1.8309655092198092</v>
      </c>
      <c r="H99">
        <v>0.38348392806282161</v>
      </c>
      <c r="I99">
        <v>-1.3827619797144166</v>
      </c>
    </row>
    <row r="100" spans="1:9" x14ac:dyDescent="0.3">
      <c r="A100" t="s">
        <v>71</v>
      </c>
      <c r="B100" t="s">
        <v>228</v>
      </c>
      <c r="C100">
        <v>21.075538635253906</v>
      </c>
      <c r="E100">
        <v>1.1611511523907012</v>
      </c>
      <c r="F100">
        <v>2.2363579947937109</v>
      </c>
      <c r="G100">
        <v>1.2057876906763707</v>
      </c>
      <c r="H100">
        <v>1.8546863698195952</v>
      </c>
      <c r="I100">
        <v>0.89117524562738037</v>
      </c>
    </row>
    <row r="101" spans="1:9" x14ac:dyDescent="0.3">
      <c r="A101" t="s">
        <v>70</v>
      </c>
      <c r="B101" t="s">
        <v>228</v>
      </c>
      <c r="C101">
        <v>22.197954177856445</v>
      </c>
      <c r="E101">
        <v>3.8735609788162151E-2</v>
      </c>
      <c r="F101">
        <v>1.0272131736762773</v>
      </c>
      <c r="G101">
        <v>0.88727890858620695</v>
      </c>
      <c r="H101">
        <v>1.1577117000482318</v>
      </c>
      <c r="I101">
        <v>0.21127602992913777</v>
      </c>
    </row>
    <row r="102" spans="1:9" x14ac:dyDescent="0.3">
      <c r="A102" t="s">
        <v>69</v>
      </c>
      <c r="B102" t="s">
        <v>228</v>
      </c>
      <c r="C102">
        <v>21.50006103515625</v>
      </c>
      <c r="E102">
        <v>0.73662875248835746</v>
      </c>
      <c r="F102">
        <v>1.6662775773253979</v>
      </c>
      <c r="G102">
        <v>1.1142572885133195</v>
      </c>
      <c r="H102">
        <v>1.4954154614941788</v>
      </c>
      <c r="I102">
        <v>0.58054635463616944</v>
      </c>
    </row>
    <row r="103" spans="1:9" x14ac:dyDescent="0.3">
      <c r="A103" t="s">
        <v>67</v>
      </c>
      <c r="B103" t="s">
        <v>228</v>
      </c>
      <c r="C103">
        <v>22.303949356079102</v>
      </c>
      <c r="E103">
        <v>-6.7259568434494099E-2</v>
      </c>
      <c r="F103">
        <v>0.95444927500881516</v>
      </c>
      <c r="G103">
        <v>0.76810298359469042</v>
      </c>
      <c r="H103">
        <v>1.2426058684761667</v>
      </c>
      <c r="I103">
        <v>0.31336877284905995</v>
      </c>
    </row>
    <row r="104" spans="1:9" x14ac:dyDescent="0.3">
      <c r="A104" t="s">
        <v>66</v>
      </c>
      <c r="B104" t="s">
        <v>228</v>
      </c>
      <c r="C104">
        <v>22.225143432617188</v>
      </c>
      <c r="E104">
        <v>1.1546355027419963E-2</v>
      </c>
      <c r="F104">
        <v>1.0080354356369388</v>
      </c>
      <c r="G104">
        <v>1.4957014512175175</v>
      </c>
      <c r="H104">
        <v>0.6739549759856065</v>
      </c>
      <c r="I104">
        <v>-0.56927588047125255</v>
      </c>
    </row>
    <row r="105" spans="1:9" x14ac:dyDescent="0.3">
      <c r="A105" t="s">
        <v>65</v>
      </c>
      <c r="B105" t="s">
        <v>228</v>
      </c>
      <c r="C105">
        <v>22.161249160766602</v>
      </c>
      <c r="E105">
        <v>7.5440626878005901E-2</v>
      </c>
      <c r="F105">
        <v>1.0536828018563418</v>
      </c>
      <c r="G105">
        <v>1.1848477021482891</v>
      </c>
      <c r="H105">
        <v>0.88929809286532979</v>
      </c>
      <c r="I105">
        <v>-0.16926100315191644</v>
      </c>
    </row>
    <row r="106" spans="1:9" x14ac:dyDescent="0.3">
      <c r="A106" t="s">
        <v>64</v>
      </c>
      <c r="B106" t="s">
        <v>228</v>
      </c>
      <c r="C106">
        <v>22.204992294311523</v>
      </c>
      <c r="E106">
        <v>3.1697493333084026E-2</v>
      </c>
      <c r="F106">
        <v>1.0222141685901702</v>
      </c>
      <c r="G106">
        <v>1.0886539868377101</v>
      </c>
      <c r="H106">
        <v>0.93897067474989704</v>
      </c>
      <c r="I106">
        <v>-9.0847993508361924E-2</v>
      </c>
    </row>
    <row r="107" spans="1:9" x14ac:dyDescent="0.3">
      <c r="A107" t="s">
        <v>62</v>
      </c>
      <c r="B107" t="s">
        <v>228</v>
      </c>
      <c r="C107">
        <v>21.270957946777344</v>
      </c>
      <c r="E107">
        <v>0.96573184086726371</v>
      </c>
      <c r="F107">
        <v>1.953054002719101</v>
      </c>
      <c r="G107">
        <v>1.5199975524917388</v>
      </c>
      <c r="H107">
        <v>1.2849060181165757</v>
      </c>
      <c r="I107">
        <v>0.36166284023187245</v>
      </c>
    </row>
    <row r="108" spans="1:9" x14ac:dyDescent="0.3">
      <c r="A108" t="s">
        <v>61</v>
      </c>
      <c r="B108" t="s">
        <v>228</v>
      </c>
      <c r="C108">
        <v>21.246391296386719</v>
      </c>
      <c r="E108">
        <v>0.99029849125788871</v>
      </c>
      <c r="F108">
        <v>1.9865959718329838</v>
      </c>
      <c r="G108">
        <v>1.3529422416368244</v>
      </c>
      <c r="H108">
        <v>1.4683523883691803</v>
      </c>
      <c r="I108">
        <v>0.55419824062249734</v>
      </c>
    </row>
    <row r="109" spans="1:9" x14ac:dyDescent="0.3">
      <c r="A109" t="s">
        <v>60</v>
      </c>
      <c r="B109" t="s">
        <v>228</v>
      </c>
      <c r="C109">
        <v>22.48895263671875</v>
      </c>
      <c r="E109">
        <v>-0.25226284907414254</v>
      </c>
      <c r="F109">
        <v>0.83957851360107494</v>
      </c>
      <c r="G109">
        <v>0.97600622206409382</v>
      </c>
      <c r="H109">
        <v>0.86021840293753804</v>
      </c>
      <c r="I109">
        <v>-0.21722509922125272</v>
      </c>
    </row>
    <row r="110" spans="1:9" x14ac:dyDescent="0.3">
      <c r="A110" t="s">
        <v>59</v>
      </c>
      <c r="B110" t="s">
        <v>228</v>
      </c>
      <c r="C110">
        <v>21.645578384399414</v>
      </c>
      <c r="E110">
        <v>0.5911114032451934</v>
      </c>
      <c r="F110">
        <v>1.5064067851352811</v>
      </c>
      <c r="G110">
        <v>0.83423714156824824</v>
      </c>
      <c r="H110">
        <v>1.8057297021125776</v>
      </c>
      <c r="I110">
        <v>0.85258195339105203</v>
      </c>
    </row>
    <row r="111" spans="1:9" x14ac:dyDescent="0.3">
      <c r="A111" t="s">
        <v>58</v>
      </c>
      <c r="B111" t="s">
        <v>228</v>
      </c>
      <c r="C111">
        <v>22.370790481567383</v>
      </c>
      <c r="E111">
        <v>-0.13410069392277535</v>
      </c>
      <c r="F111">
        <v>0.91123767793806987</v>
      </c>
      <c r="G111">
        <v>1.2586881326844093</v>
      </c>
      <c r="H111">
        <v>0.72395826597226243</v>
      </c>
      <c r="I111">
        <v>-0.46602156223394803</v>
      </c>
    </row>
    <row r="112" spans="1:9" x14ac:dyDescent="0.3">
      <c r="A112" t="s">
        <v>57</v>
      </c>
      <c r="B112" t="s">
        <v>228</v>
      </c>
      <c r="C112">
        <v>22.923406600952148</v>
      </c>
      <c r="E112">
        <v>-0.68671681330754097</v>
      </c>
      <c r="F112">
        <v>0.6212660772783789</v>
      </c>
      <c r="G112">
        <v>0.63451048631709139</v>
      </c>
      <c r="H112">
        <v>0.97912657186236995</v>
      </c>
      <c r="I112">
        <v>-3.0432725564025834E-2</v>
      </c>
    </row>
    <row r="113" spans="1:11" x14ac:dyDescent="0.3">
      <c r="A113" t="s">
        <v>56</v>
      </c>
      <c r="B113" t="s">
        <v>228</v>
      </c>
      <c r="C113">
        <v>21.286972045898438</v>
      </c>
      <c r="E113">
        <v>0.94971774174616996</v>
      </c>
      <c r="F113">
        <v>1.9314947306722197</v>
      </c>
      <c r="G113">
        <v>1.7255818613659311</v>
      </c>
      <c r="H113">
        <v>1.1193295281530675</v>
      </c>
      <c r="I113">
        <v>0.16263482509515345</v>
      </c>
    </row>
    <row r="114" spans="1:11" x14ac:dyDescent="0.3">
      <c r="A114" t="s">
        <v>55</v>
      </c>
      <c r="B114" t="s">
        <v>228</v>
      </c>
      <c r="C114">
        <v>21.37376594543457</v>
      </c>
      <c r="E114">
        <v>0.86292384221003715</v>
      </c>
      <c r="F114">
        <v>1.8187204934362247</v>
      </c>
      <c r="G114">
        <v>0.939993689791223</v>
      </c>
      <c r="H114">
        <v>1.9348220240075984</v>
      </c>
      <c r="I114">
        <v>0.95220086513421631</v>
      </c>
    </row>
    <row r="115" spans="1:11" x14ac:dyDescent="0.3">
      <c r="A115" t="s">
        <v>54</v>
      </c>
      <c r="B115" t="s">
        <v>228</v>
      </c>
      <c r="C115">
        <v>22.457345962524414</v>
      </c>
      <c r="E115">
        <v>-0.2206561748798066</v>
      </c>
      <c r="F115">
        <v>0.85817502754458275</v>
      </c>
      <c r="G115">
        <v>1.2464471794637342</v>
      </c>
      <c r="H115">
        <v>0.68849690679536069</v>
      </c>
      <c r="I115">
        <v>-0.538477922097229</v>
      </c>
    </row>
    <row r="116" spans="1:11" x14ac:dyDescent="0.3">
      <c r="A116" t="s">
        <v>50</v>
      </c>
      <c r="B116" t="s">
        <v>228</v>
      </c>
      <c r="C116">
        <v>23.267959594726563</v>
      </c>
      <c r="E116">
        <v>-1.031269807081955</v>
      </c>
      <c r="F116">
        <v>0.48927931357292603</v>
      </c>
      <c r="G116">
        <v>0.81587023092867106</v>
      </c>
      <c r="H116">
        <v>0.5997023730305735</v>
      </c>
      <c r="I116">
        <v>-0.73768141330816672</v>
      </c>
    </row>
    <row r="117" spans="1:11" x14ac:dyDescent="0.3">
      <c r="A117" t="s">
        <v>48</v>
      </c>
      <c r="B117" t="s">
        <v>228</v>
      </c>
      <c r="C117">
        <v>27.4833984375</v>
      </c>
      <c r="E117">
        <v>-5.2467086498553925</v>
      </c>
      <c r="F117">
        <v>2.633803181177638E-2</v>
      </c>
      <c r="G117">
        <v>1.0831741979360156E-2</v>
      </c>
      <c r="H117">
        <v>2.4315601185814248</v>
      </c>
      <c r="I117">
        <v>1.281882261618591</v>
      </c>
    </row>
    <row r="118" spans="1:11" x14ac:dyDescent="0.3">
      <c r="A118" t="s">
        <v>47</v>
      </c>
      <c r="B118" t="s">
        <v>228</v>
      </c>
      <c r="C118">
        <v>21.974672317504883</v>
      </c>
      <c r="E118">
        <v>0.26201747013972465</v>
      </c>
      <c r="F118">
        <v>1.1991544347176362</v>
      </c>
      <c r="G118">
        <v>1.187402208007025</v>
      </c>
      <c r="H118">
        <v>1.0098974270313481</v>
      </c>
      <c r="I118">
        <v>1.4208769186950621E-2</v>
      </c>
    </row>
    <row r="119" spans="1:11" x14ac:dyDescent="0.3">
      <c r="A119" t="s">
        <v>46</v>
      </c>
      <c r="B119" t="s">
        <v>228</v>
      </c>
      <c r="C119">
        <v>22.280303955078125</v>
      </c>
      <c r="E119">
        <v>-4.3614167433517537E-2</v>
      </c>
      <c r="F119">
        <v>0.97022135043866276</v>
      </c>
      <c r="G119">
        <v>0.89560413274443529</v>
      </c>
      <c r="H119">
        <v>1.0833149546391383</v>
      </c>
      <c r="I119">
        <v>0.11545274196527079</v>
      </c>
    </row>
    <row r="120" spans="1:11" x14ac:dyDescent="0.3">
      <c r="A120" t="s">
        <v>45</v>
      </c>
      <c r="B120" t="s">
        <v>228</v>
      </c>
      <c r="C120">
        <v>22.520858764648438</v>
      </c>
      <c r="E120">
        <v>-0.28416897700383004</v>
      </c>
      <c r="F120">
        <v>0.82121450960266229</v>
      </c>
      <c r="G120">
        <v>0.69390177411096854</v>
      </c>
      <c r="H120">
        <v>1.1834737137757108</v>
      </c>
      <c r="I120">
        <v>0.24302766261956779</v>
      </c>
    </row>
    <row r="121" spans="1:11" x14ac:dyDescent="0.3">
      <c r="A121" t="s">
        <v>44</v>
      </c>
      <c r="B121" t="s">
        <v>228</v>
      </c>
      <c r="C121">
        <v>22.634061813354492</v>
      </c>
      <c r="E121">
        <v>-0.39737202570988472</v>
      </c>
      <c r="F121">
        <v>0.75924003551811592</v>
      </c>
      <c r="G121">
        <v>1.0417229578813807</v>
      </c>
      <c r="H121">
        <v>0.7288310483837579</v>
      </c>
      <c r="I121">
        <v>-0.45634367527105713</v>
      </c>
    </row>
    <row r="122" spans="1:11" x14ac:dyDescent="0.3">
      <c r="A122" t="s">
        <v>43</v>
      </c>
      <c r="B122" t="s">
        <v>228</v>
      </c>
      <c r="C122">
        <v>21.36724853515625</v>
      </c>
      <c r="E122">
        <v>0.86944125248835746</v>
      </c>
      <c r="F122">
        <v>1.8269551941581028</v>
      </c>
      <c r="G122">
        <v>1.4021147115809609</v>
      </c>
      <c r="H122">
        <v>1.3029998038449444</v>
      </c>
      <c r="I122">
        <v>0.38183686672113021</v>
      </c>
    </row>
    <row r="123" spans="1:11" x14ac:dyDescent="0.3">
      <c r="A123" t="s">
        <v>41</v>
      </c>
      <c r="B123" t="s">
        <v>228</v>
      </c>
      <c r="C123">
        <v>21.443534851074219</v>
      </c>
      <c r="E123">
        <v>0.79315493657038871</v>
      </c>
      <c r="F123">
        <v>1.732859801287868</v>
      </c>
      <c r="G123">
        <v>1.099106970086339</v>
      </c>
      <c r="H123">
        <v>1.576607053225898</v>
      </c>
      <c r="I123">
        <v>0.65682313381097401</v>
      </c>
    </row>
    <row r="124" spans="1:11" x14ac:dyDescent="0.3">
      <c r="A124" t="s">
        <v>40</v>
      </c>
      <c r="B124" t="s">
        <v>228</v>
      </c>
      <c r="C124">
        <v>21.376337051391602</v>
      </c>
      <c r="E124">
        <v>0.8603527362530059</v>
      </c>
      <c r="F124">
        <v>1.8154821383792614</v>
      </c>
      <c r="G124">
        <v>1.0708094095543232</v>
      </c>
      <c r="H124">
        <v>1.6954297582563036</v>
      </c>
      <c r="I124">
        <v>0.76165101467034924</v>
      </c>
    </row>
    <row r="125" spans="1:11" x14ac:dyDescent="0.3">
      <c r="A125" t="s">
        <v>152</v>
      </c>
      <c r="B125" t="s">
        <v>228</v>
      </c>
      <c r="C125">
        <v>28.028053283691406</v>
      </c>
      <c r="E125">
        <v>-5.7913634960467988</v>
      </c>
      <c r="F125">
        <v>1.8056179849205385E-2</v>
      </c>
      <c r="G125">
        <v>1.2318978094372757</v>
      </c>
      <c r="H125">
        <v>1.4657205906919626E-2</v>
      </c>
      <c r="I125">
        <v>-6.0922460800562144</v>
      </c>
      <c r="J125">
        <v>0.39570244053647774</v>
      </c>
      <c r="K125">
        <v>0.81477119892523353</v>
      </c>
    </row>
    <row r="126" spans="1:11" x14ac:dyDescent="0.3">
      <c r="A126" t="s">
        <v>151</v>
      </c>
      <c r="B126" t="s">
        <v>228</v>
      </c>
      <c r="C126">
        <v>27.774612426757813</v>
      </c>
      <c r="E126">
        <v>-5.537922639113205</v>
      </c>
      <c r="F126">
        <v>2.1523811103935277E-2</v>
      </c>
      <c r="G126">
        <v>1.4744657928261558</v>
      </c>
      <c r="H126">
        <v>1.4597701220779019E-2</v>
      </c>
      <c r="I126">
        <v>-6.0981149917993775</v>
      </c>
    </row>
    <row r="127" spans="1:11" x14ac:dyDescent="0.3">
      <c r="A127" t="s">
        <v>150</v>
      </c>
      <c r="B127" t="s">
        <v>228</v>
      </c>
      <c r="C127">
        <v>21.847902297973633</v>
      </c>
      <c r="E127">
        <v>0.38878748967097465</v>
      </c>
      <c r="F127">
        <v>1.3092925488614726</v>
      </c>
      <c r="G127">
        <v>0.81774165756167139</v>
      </c>
      <c r="H127">
        <v>1.6011078031239103</v>
      </c>
      <c r="I127">
        <v>0.67907044826409912</v>
      </c>
    </row>
    <row r="128" spans="1:11" x14ac:dyDescent="0.3">
      <c r="A128" t="s">
        <v>149</v>
      </c>
      <c r="B128" t="s">
        <v>228</v>
      </c>
      <c r="C128">
        <v>22.785741806030273</v>
      </c>
      <c r="E128">
        <v>-0.54905201838566597</v>
      </c>
      <c r="F128">
        <v>0.6834690820938143</v>
      </c>
      <c r="G128">
        <v>0.97444485627322586</v>
      </c>
      <c r="H128">
        <v>0.70139328838755299</v>
      </c>
      <c r="I128">
        <v>-0.51170446933844016</v>
      </c>
    </row>
    <row r="129" spans="1:9" x14ac:dyDescent="0.3">
      <c r="A129" t="s">
        <v>148</v>
      </c>
      <c r="B129" t="s">
        <v>228</v>
      </c>
      <c r="C129">
        <v>22.504684448242188</v>
      </c>
      <c r="E129">
        <v>-0.26799466059758004</v>
      </c>
      <c r="F129">
        <v>0.83047309765927568</v>
      </c>
      <c r="G129">
        <v>1.3955624157344326</v>
      </c>
      <c r="H129">
        <v>0.59508130076878618</v>
      </c>
      <c r="I129">
        <v>-0.74884131015875255</v>
      </c>
    </row>
    <row r="130" spans="1:9" x14ac:dyDescent="0.3">
      <c r="A130" t="s">
        <v>147</v>
      </c>
      <c r="B130" t="s">
        <v>228</v>
      </c>
      <c r="C130">
        <v>22.303863525390625</v>
      </c>
      <c r="E130">
        <v>-6.7173737746017537E-2</v>
      </c>
      <c r="F130">
        <v>0.95450606003475136</v>
      </c>
      <c r="G130">
        <v>1.6253007764416476</v>
      </c>
      <c r="H130">
        <v>0.58727964317133918</v>
      </c>
      <c r="I130">
        <v>-0.76788046421148692</v>
      </c>
    </row>
    <row r="131" spans="1:9" x14ac:dyDescent="0.3">
      <c r="A131" t="s">
        <v>146</v>
      </c>
      <c r="B131" t="s">
        <v>228</v>
      </c>
      <c r="C131">
        <v>22.197547912597656</v>
      </c>
      <c r="E131">
        <v>3.9141875046951213E-2</v>
      </c>
      <c r="F131">
        <v>1.0275024793012777</v>
      </c>
      <c r="G131">
        <v>1.2086493736750363</v>
      </c>
      <c r="H131">
        <v>0.85012452881768286</v>
      </c>
      <c r="I131">
        <v>-0.23425390781500244</v>
      </c>
    </row>
    <row r="132" spans="1:9" x14ac:dyDescent="0.3">
      <c r="A132" t="s">
        <v>145</v>
      </c>
      <c r="B132" t="s">
        <v>228</v>
      </c>
      <c r="C132">
        <v>24.04620361328125</v>
      </c>
      <c r="E132">
        <v>-1.8095138256366425</v>
      </c>
      <c r="F132">
        <v>0.28528705176458086</v>
      </c>
      <c r="G132">
        <v>0.69099973632251743</v>
      </c>
      <c r="H132">
        <v>0.4128613033673082</v>
      </c>
      <c r="I132">
        <v>-1.2762708908472293</v>
      </c>
    </row>
    <row r="133" spans="1:9" x14ac:dyDescent="0.3">
      <c r="A133" t="s">
        <v>144</v>
      </c>
      <c r="B133" t="s">
        <v>228</v>
      </c>
      <c r="C133">
        <v>22.59815788269043</v>
      </c>
      <c r="E133">
        <v>-0.36146809504582222</v>
      </c>
      <c r="F133">
        <v>0.77837210043876093</v>
      </c>
      <c r="G133">
        <v>0.67089917632847473</v>
      </c>
      <c r="H133">
        <v>1.160192362581866</v>
      </c>
      <c r="I133">
        <v>0.21436402736566165</v>
      </c>
    </row>
    <row r="134" spans="1:9" x14ac:dyDescent="0.3">
      <c r="A134" t="s">
        <v>143</v>
      </c>
      <c r="B134" t="s">
        <v>228</v>
      </c>
      <c r="C134">
        <v>22.951248168945313</v>
      </c>
      <c r="E134">
        <v>-0.71455838130070504</v>
      </c>
      <c r="F134">
        <v>0.60939164218900599</v>
      </c>
      <c r="G134">
        <v>0.60276712454796433</v>
      </c>
      <c r="H134">
        <v>1.0109901774188657</v>
      </c>
      <c r="I134">
        <v>1.576898036859101E-2</v>
      </c>
    </row>
    <row r="135" spans="1:9" x14ac:dyDescent="0.3">
      <c r="A135" t="s">
        <v>215</v>
      </c>
      <c r="B135" t="s">
        <v>228</v>
      </c>
      <c r="C135">
        <v>21.865545272827148</v>
      </c>
      <c r="E135">
        <v>0.37114451481745903</v>
      </c>
      <c r="F135">
        <v>1.293378483170958</v>
      </c>
      <c r="G135">
        <v>1.1936918593282202</v>
      </c>
      <c r="H135">
        <v>1.0835111867972687</v>
      </c>
      <c r="I135">
        <v>0.11571404872796648</v>
      </c>
    </row>
    <row r="136" spans="1:9" x14ac:dyDescent="0.3">
      <c r="A136" t="s">
        <v>142</v>
      </c>
      <c r="B136" t="s">
        <v>228</v>
      </c>
      <c r="C136">
        <v>22.010208129882813</v>
      </c>
      <c r="E136">
        <v>0.22648165776179496</v>
      </c>
      <c r="F136">
        <v>1.1699782074512228</v>
      </c>
      <c r="G136">
        <v>1.2927861461490302</v>
      </c>
      <c r="H136">
        <v>0.90500521755773033</v>
      </c>
      <c r="I136">
        <v>-0.14400198520758051</v>
      </c>
    </row>
    <row r="137" spans="1:9" x14ac:dyDescent="0.3">
      <c r="A137" t="s">
        <v>141</v>
      </c>
      <c r="B137" t="s">
        <v>228</v>
      </c>
      <c r="C137">
        <v>22.816627502441406</v>
      </c>
      <c r="E137">
        <v>-0.57993771479679879</v>
      </c>
      <c r="F137">
        <v>0.66899265906456118</v>
      </c>
      <c r="G137">
        <v>1.3264849220418791</v>
      </c>
      <c r="H137">
        <v>0.50433491398814412</v>
      </c>
      <c r="I137">
        <v>-0.98754599155523715</v>
      </c>
    </row>
    <row r="138" spans="1:9" x14ac:dyDescent="0.3">
      <c r="A138" t="s">
        <v>140</v>
      </c>
      <c r="B138" t="s">
        <v>228</v>
      </c>
      <c r="C138">
        <v>21.50340461730957</v>
      </c>
      <c r="E138">
        <v>0.73328517033503715</v>
      </c>
      <c r="F138">
        <v>1.66242029304286</v>
      </c>
      <c r="G138">
        <v>1.1408503006752877</v>
      </c>
      <c r="H138">
        <v>1.4571765393398648</v>
      </c>
      <c r="I138">
        <v>0.54317567287347412</v>
      </c>
    </row>
    <row r="139" spans="1:9" x14ac:dyDescent="0.3">
      <c r="A139" t="s">
        <v>216</v>
      </c>
      <c r="B139" t="s">
        <v>228</v>
      </c>
      <c r="C139">
        <v>21.121749877929688</v>
      </c>
      <c r="E139">
        <v>1.11493990971492</v>
      </c>
      <c r="F139">
        <v>2.1658598780516862</v>
      </c>
      <c r="G139">
        <v>0.88469844399072162</v>
      </c>
      <c r="H139">
        <v>2.448133477303144</v>
      </c>
      <c r="I139">
        <v>1.2916822188939818</v>
      </c>
    </row>
    <row r="140" spans="1:9" x14ac:dyDescent="0.3">
      <c r="A140" t="s">
        <v>139</v>
      </c>
      <c r="B140" t="s">
        <v>228</v>
      </c>
      <c r="C140">
        <v>22.661745071411133</v>
      </c>
      <c r="E140">
        <v>-0.42505528376652535</v>
      </c>
      <c r="F140">
        <v>0.74481019004674043</v>
      </c>
      <c r="G140">
        <v>1.3577372500543423</v>
      </c>
      <c r="H140">
        <v>0.54856725041382637</v>
      </c>
      <c r="I140">
        <v>-0.86625959934332275</v>
      </c>
    </row>
    <row r="141" spans="1:9" x14ac:dyDescent="0.3">
      <c r="A141" t="s">
        <v>138</v>
      </c>
      <c r="B141" t="s">
        <v>228</v>
      </c>
      <c r="C141">
        <v>28.326889038085938</v>
      </c>
      <c r="E141">
        <v>-6.09019925044133</v>
      </c>
      <c r="F141">
        <v>1.4678015637473469E-2</v>
      </c>
      <c r="G141">
        <v>1.1804556888920976</v>
      </c>
      <c r="H141">
        <v>1.243419450267493E-2</v>
      </c>
      <c r="I141">
        <v>-6.3295431381616813</v>
      </c>
    </row>
    <row r="142" spans="1:9" x14ac:dyDescent="0.3">
      <c r="A142" t="s">
        <v>217</v>
      </c>
      <c r="B142" t="s">
        <v>228</v>
      </c>
      <c r="C142">
        <v>23.310989379882813</v>
      </c>
      <c r="E142">
        <v>-1.074299592238205</v>
      </c>
      <c r="F142">
        <v>0.47490156241903492</v>
      </c>
      <c r="G142">
        <v>0.55667289707978251</v>
      </c>
      <c r="H142">
        <v>0.85310703091580886</v>
      </c>
      <c r="I142">
        <v>-0.22920134128668235</v>
      </c>
    </row>
    <row r="143" spans="1:9" x14ac:dyDescent="0.3">
      <c r="A143" t="s">
        <v>137</v>
      </c>
      <c r="B143" t="s">
        <v>228</v>
      </c>
      <c r="C143">
        <v>22.153520584106445</v>
      </c>
      <c r="E143">
        <v>8.3169203538162151E-2</v>
      </c>
      <c r="F143">
        <v>1.0593425702258144</v>
      </c>
      <c r="G143">
        <v>1.0019269624715219</v>
      </c>
      <c r="H143">
        <v>1.0573051828175792</v>
      </c>
      <c r="I143">
        <v>8.0391859396911486E-2</v>
      </c>
    </row>
    <row r="144" spans="1:9" x14ac:dyDescent="0.3">
      <c r="A144" t="s">
        <v>136</v>
      </c>
      <c r="B144" t="s">
        <v>228</v>
      </c>
      <c r="C144">
        <v>27.684656143188477</v>
      </c>
      <c r="E144">
        <v>-5.4479663555438691</v>
      </c>
      <c r="F144">
        <v>2.2908608566430531E-2</v>
      </c>
      <c r="G144">
        <v>1.6630281355005863</v>
      </c>
      <c r="H144">
        <v>1.3775238119789739E-2</v>
      </c>
      <c r="I144">
        <v>-6.181778932229065</v>
      </c>
    </row>
    <row r="145" spans="1:9" x14ac:dyDescent="0.3">
      <c r="A145" t="s">
        <v>135</v>
      </c>
      <c r="B145" t="s">
        <v>228</v>
      </c>
      <c r="C145">
        <v>20.994417190551758</v>
      </c>
      <c r="E145">
        <v>1.2422725970928497</v>
      </c>
      <c r="F145">
        <v>2.3657089587467723</v>
      </c>
      <c r="G145">
        <v>1.2577748853242103</v>
      </c>
      <c r="H145">
        <v>1.8808683384840963</v>
      </c>
      <c r="I145">
        <v>0.91139886318109131</v>
      </c>
    </row>
    <row r="146" spans="1:9" x14ac:dyDescent="0.3">
      <c r="A146" t="s">
        <v>218</v>
      </c>
      <c r="B146" t="s">
        <v>228</v>
      </c>
      <c r="C146">
        <v>21.324892044067383</v>
      </c>
      <c r="E146">
        <v>0.91179774357722465</v>
      </c>
      <c r="F146">
        <v>1.8813884381660573</v>
      </c>
      <c r="G146">
        <v>1.1883287706750885</v>
      </c>
      <c r="H146">
        <v>1.5832221558493802</v>
      </c>
      <c r="I146">
        <v>0.66286370693109131</v>
      </c>
    </row>
    <row r="147" spans="1:9" x14ac:dyDescent="0.3">
      <c r="A147" t="s">
        <v>134</v>
      </c>
      <c r="B147" t="s">
        <v>228</v>
      </c>
      <c r="C147">
        <v>22.227424621582031</v>
      </c>
      <c r="E147">
        <v>9.2651660625762133E-3</v>
      </c>
      <c r="F147">
        <v>1.0064427897866164</v>
      </c>
      <c r="G147">
        <v>1.3360842249230727</v>
      </c>
      <c r="H147">
        <v>0.75327795285103682</v>
      </c>
      <c r="I147">
        <v>-0.4087457901392213</v>
      </c>
    </row>
    <row r="148" spans="1:9" x14ac:dyDescent="0.3">
      <c r="A148" t="s">
        <v>133</v>
      </c>
      <c r="B148" t="s">
        <v>228</v>
      </c>
      <c r="C148">
        <v>22.045585632324219</v>
      </c>
      <c r="E148">
        <v>0.19110415532038871</v>
      </c>
      <c r="F148">
        <v>1.1416371246058319</v>
      </c>
      <c r="G148">
        <v>1.3060898527031473</v>
      </c>
      <c r="H148">
        <v>0.87408773771807813</v>
      </c>
      <c r="I148">
        <v>-0.19414999546148698</v>
      </c>
    </row>
    <row r="149" spans="1:9" x14ac:dyDescent="0.3">
      <c r="A149" t="s">
        <v>132</v>
      </c>
      <c r="B149" t="s">
        <v>228</v>
      </c>
      <c r="C149">
        <v>28.207534790039063</v>
      </c>
      <c r="E149">
        <v>-5.970845002394455</v>
      </c>
      <c r="F149">
        <v>1.5943973167888686E-2</v>
      </c>
      <c r="G149">
        <v>1.223660030500118</v>
      </c>
      <c r="H149">
        <v>1.3029740916986787E-2</v>
      </c>
      <c r="I149">
        <v>-6.2620477920923463</v>
      </c>
    </row>
    <row r="150" spans="1:9" x14ac:dyDescent="0.3">
      <c r="A150" t="s">
        <v>131</v>
      </c>
      <c r="B150" t="s">
        <v>228</v>
      </c>
      <c r="C150">
        <v>22.06689453125</v>
      </c>
      <c r="E150">
        <v>0.16979525639460746</v>
      </c>
      <c r="F150">
        <v>1.1248988305835137</v>
      </c>
      <c r="G150">
        <v>1.3695185799477292</v>
      </c>
      <c r="H150">
        <v>0.82138267202365967</v>
      </c>
      <c r="I150">
        <v>-0.28387358249761985</v>
      </c>
    </row>
    <row r="151" spans="1:9" x14ac:dyDescent="0.3">
      <c r="A151" t="s">
        <v>130</v>
      </c>
      <c r="B151" t="s">
        <v>228</v>
      </c>
      <c r="C151">
        <v>22.16218376159668</v>
      </c>
      <c r="E151">
        <v>7.4506026047927776E-2</v>
      </c>
      <c r="F151">
        <v>1.0530004304012111</v>
      </c>
      <c r="G151">
        <v>0.79068085036491675</v>
      </c>
      <c r="H151">
        <v>1.3317641750337421</v>
      </c>
      <c r="I151">
        <v>0.41333863674066162</v>
      </c>
    </row>
    <row r="152" spans="1:9" x14ac:dyDescent="0.3">
      <c r="A152" t="s">
        <v>129</v>
      </c>
      <c r="B152" t="s">
        <v>228</v>
      </c>
      <c r="C152">
        <v>23.769538879394531</v>
      </c>
      <c r="E152">
        <v>-1.5328490917499238</v>
      </c>
      <c r="F152">
        <v>0.34559419945746467</v>
      </c>
      <c r="G152">
        <v>0.99470610738894316</v>
      </c>
      <c r="H152">
        <v>0.34743347496340726</v>
      </c>
      <c r="I152">
        <v>-1.5251913315210572</v>
      </c>
    </row>
    <row r="153" spans="1:9" x14ac:dyDescent="0.3">
      <c r="A153" t="s">
        <v>128</v>
      </c>
      <c r="B153" t="s">
        <v>228</v>
      </c>
      <c r="C153">
        <v>30.218231201171875</v>
      </c>
      <c r="E153">
        <v>-7.9815414135272675</v>
      </c>
      <c r="F153">
        <v>3.9565496765676302E-3</v>
      </c>
      <c r="G153">
        <v>1.1100755737474719</v>
      </c>
      <c r="H153">
        <v>3.5642165003332421E-3</v>
      </c>
      <c r="I153">
        <v>-8.1321993118677369</v>
      </c>
    </row>
    <row r="154" spans="1:9" x14ac:dyDescent="0.3">
      <c r="A154" t="s">
        <v>127</v>
      </c>
      <c r="B154" t="s">
        <v>228</v>
      </c>
      <c r="C154">
        <v>21.815078735351563</v>
      </c>
      <c r="E154">
        <v>0.42161105229304496</v>
      </c>
      <c r="F154">
        <v>1.3394224481249646</v>
      </c>
      <c r="G154">
        <v>0.84049865372089927</v>
      </c>
      <c r="H154">
        <v>1.5936045134579606</v>
      </c>
      <c r="I154">
        <v>0.67229363857171631</v>
      </c>
    </row>
    <row r="155" spans="1:9" x14ac:dyDescent="0.3">
      <c r="A155" t="s">
        <v>124</v>
      </c>
      <c r="B155" t="s">
        <v>228</v>
      </c>
      <c r="C155">
        <v>22.192129135131836</v>
      </c>
      <c r="E155">
        <v>4.4560652512771526E-2</v>
      </c>
      <c r="F155">
        <v>1.031369046106692</v>
      </c>
      <c r="G155">
        <v>1.0401912235121196</v>
      </c>
      <c r="H155">
        <v>0.99151869655692704</v>
      </c>
      <c r="I155">
        <v>-1.2288118020080629E-2</v>
      </c>
    </row>
    <row r="156" spans="1:9" x14ac:dyDescent="0.3">
      <c r="A156" t="s">
        <v>123</v>
      </c>
      <c r="B156" t="s">
        <v>228</v>
      </c>
      <c r="C156">
        <v>21.513092041015625</v>
      </c>
      <c r="E156">
        <v>0.72359774662898246</v>
      </c>
      <c r="F156">
        <v>1.6512948503441083</v>
      </c>
      <c r="G156">
        <v>1.0590310164006469</v>
      </c>
      <c r="H156">
        <v>1.5592506968836495</v>
      </c>
      <c r="I156">
        <v>0.64085290370843506</v>
      </c>
    </row>
    <row r="157" spans="1:9" x14ac:dyDescent="0.3">
      <c r="A157" t="s">
        <v>122</v>
      </c>
      <c r="B157" t="s">
        <v>228</v>
      </c>
      <c r="C157">
        <v>22.392936706542969</v>
      </c>
      <c r="E157">
        <v>-0.15624691889836129</v>
      </c>
      <c r="F157">
        <v>0.89735645394502217</v>
      </c>
      <c r="G157">
        <v>0.96616051123904934</v>
      </c>
      <c r="H157">
        <v>0.92878610076312307</v>
      </c>
      <c r="I157">
        <v>-0.10658171238043224</v>
      </c>
    </row>
    <row r="158" spans="1:9" x14ac:dyDescent="0.3">
      <c r="A158" t="s">
        <v>121</v>
      </c>
      <c r="B158" t="s">
        <v>228</v>
      </c>
      <c r="C158">
        <v>21.962778091430664</v>
      </c>
      <c r="E158">
        <v>0.2739116962139434</v>
      </c>
      <c r="F158">
        <v>1.2090816686776615</v>
      </c>
      <c r="G158">
        <v>1.0964321667809851</v>
      </c>
      <c r="H158">
        <v>1.1027418798076711</v>
      </c>
      <c r="I158">
        <v>0.14109513698480186</v>
      </c>
    </row>
    <row r="159" spans="1:9" x14ac:dyDescent="0.3">
      <c r="A159" t="s">
        <v>120</v>
      </c>
      <c r="B159" t="s">
        <v>228</v>
      </c>
      <c r="C159">
        <v>21.614435195922852</v>
      </c>
      <c r="E159">
        <v>0.6222545917217559</v>
      </c>
      <c r="F159">
        <v>1.5392788320129289</v>
      </c>
      <c r="G159">
        <v>0.78612693305906045</v>
      </c>
      <c r="H159">
        <v>1.9580538043940614</v>
      </c>
      <c r="I159">
        <v>0.96942040859124745</v>
      </c>
    </row>
    <row r="160" spans="1:9" x14ac:dyDescent="0.3">
      <c r="A160" t="s">
        <v>119</v>
      </c>
      <c r="B160" t="s">
        <v>228</v>
      </c>
      <c r="C160">
        <v>22.397649765014648</v>
      </c>
      <c r="E160">
        <v>-0.16095997737004097</v>
      </c>
      <c r="F160">
        <v>0.89442971432575069</v>
      </c>
      <c r="G160">
        <v>1.2022077951578289</v>
      </c>
      <c r="H160">
        <v>0.74398928199290848</v>
      </c>
      <c r="I160">
        <v>-0.42664625705816628</v>
      </c>
    </row>
    <row r="161" spans="1:9" x14ac:dyDescent="0.3">
      <c r="A161" t="s">
        <v>118</v>
      </c>
      <c r="B161" t="s">
        <v>228</v>
      </c>
      <c r="C161">
        <v>22.699613571166992</v>
      </c>
      <c r="E161">
        <v>-0.46292378352238472</v>
      </c>
      <c r="F161">
        <v>0.72551443127820359</v>
      </c>
      <c r="G161">
        <v>1.4190702390257373</v>
      </c>
      <c r="H161">
        <v>0.51126040933414652</v>
      </c>
      <c r="I161">
        <v>-0.96786978305914317</v>
      </c>
    </row>
    <row r="162" spans="1:9" x14ac:dyDescent="0.3">
      <c r="A162" t="s">
        <v>115</v>
      </c>
      <c r="B162" t="s">
        <v>228</v>
      </c>
      <c r="C162">
        <v>22.371238708496094</v>
      </c>
      <c r="E162">
        <v>-0.13454892085148629</v>
      </c>
      <c r="F162">
        <v>0.91095461200108341</v>
      </c>
      <c r="G162">
        <v>1.1784207978822248</v>
      </c>
      <c r="H162">
        <v>0.77302998524651567</v>
      </c>
      <c r="I162">
        <v>-0.37140371860601806</v>
      </c>
    </row>
    <row r="163" spans="1:9" x14ac:dyDescent="0.3">
      <c r="A163" t="s">
        <v>114</v>
      </c>
      <c r="B163" t="s">
        <v>228</v>
      </c>
      <c r="C163">
        <v>25.404317855834961</v>
      </c>
      <c r="E163">
        <v>-3.1676280681903535</v>
      </c>
      <c r="F163">
        <v>0.11128815343244604</v>
      </c>
      <c r="G163">
        <v>0.81171299257139884</v>
      </c>
      <c r="H163">
        <v>0.13710283616367894</v>
      </c>
      <c r="I163">
        <v>-2.8666696792993775</v>
      </c>
    </row>
    <row r="164" spans="1:9" x14ac:dyDescent="0.3">
      <c r="A164" t="s">
        <v>113</v>
      </c>
      <c r="B164" t="s">
        <v>228</v>
      </c>
      <c r="C164">
        <v>28.435449600219727</v>
      </c>
      <c r="E164">
        <v>-6.1987598125751191</v>
      </c>
      <c r="F164">
        <v>1.3614050601992948E-2</v>
      </c>
      <c r="G164">
        <v>1.3606483120276969</v>
      </c>
      <c r="H164">
        <v>1.0005561673541271E-2</v>
      </c>
      <c r="I164">
        <v>-6.6430540329370729</v>
      </c>
    </row>
    <row r="165" spans="1:9" x14ac:dyDescent="0.3">
      <c r="A165" t="s">
        <v>110</v>
      </c>
      <c r="B165" t="s">
        <v>228</v>
      </c>
      <c r="C165">
        <v>25.834442138671875</v>
      </c>
      <c r="E165">
        <v>-3.5977523510272675</v>
      </c>
      <c r="F165">
        <v>8.259782764755387E-2</v>
      </c>
      <c r="G165">
        <v>0.91083600680696097</v>
      </c>
      <c r="H165">
        <v>9.0683533622160958E-2</v>
      </c>
      <c r="I165">
        <v>-3.4630155807886354</v>
      </c>
    </row>
    <row r="166" spans="1:9" x14ac:dyDescent="0.3">
      <c r="A166" t="s">
        <v>109</v>
      </c>
      <c r="B166" t="s">
        <v>228</v>
      </c>
      <c r="C166">
        <v>23.385309219360352</v>
      </c>
      <c r="E166">
        <v>-1.1486194317157441</v>
      </c>
      <c r="F166">
        <v>0.45105665765960568</v>
      </c>
      <c r="G166">
        <v>1.1866881488788552</v>
      </c>
      <c r="H166">
        <v>0.38009704410189776</v>
      </c>
      <c r="I166">
        <v>-1.3955602890405887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F543A-DCE2-45EE-9DF9-E071C75CD91B}">
  <dimension ref="B2:Q59"/>
  <sheetViews>
    <sheetView workbookViewId="0">
      <selection activeCell="B5" sqref="B5:Q59"/>
    </sheetView>
  </sheetViews>
  <sheetFormatPr defaultRowHeight="14.4" x14ac:dyDescent="0.3"/>
  <cols>
    <col min="3" max="3" width="11.109375" bestFit="1" customWidth="1"/>
  </cols>
  <sheetData>
    <row r="2" spans="2:17" s="41" customFormat="1" x14ac:dyDescent="0.3"/>
    <row r="3" spans="2:17" s="41" customFormat="1" x14ac:dyDescent="0.3">
      <c r="B3" s="41" t="s">
        <v>214</v>
      </c>
    </row>
    <row r="4" spans="2:17" ht="15" thickBot="1" x14ac:dyDescent="0.35"/>
    <row r="5" spans="2:17" ht="15" thickBot="1" x14ac:dyDescent="0.35">
      <c r="B5" s="11"/>
      <c r="C5" s="44" t="s">
        <v>4</v>
      </c>
      <c r="D5" s="14" t="s">
        <v>182</v>
      </c>
      <c r="E5" s="13" t="s">
        <v>183</v>
      </c>
      <c r="F5" s="14" t="s">
        <v>180</v>
      </c>
      <c r="G5" s="13" t="s">
        <v>181</v>
      </c>
      <c r="H5" s="14" t="s">
        <v>5</v>
      </c>
      <c r="I5" s="13" t="s">
        <v>188</v>
      </c>
      <c r="J5" s="13" t="s">
        <v>189</v>
      </c>
      <c r="K5" s="13" t="s">
        <v>6</v>
      </c>
      <c r="L5" s="13" t="s">
        <v>193</v>
      </c>
      <c r="M5" s="50" t="s">
        <v>192</v>
      </c>
      <c r="N5" s="73" t="s">
        <v>190</v>
      </c>
      <c r="O5" s="74" t="s">
        <v>191</v>
      </c>
      <c r="P5" s="82" t="s">
        <v>168</v>
      </c>
      <c r="Q5" s="43" t="s">
        <v>169</v>
      </c>
    </row>
    <row r="6" spans="2:17" x14ac:dyDescent="0.3">
      <c r="B6" s="181" t="s">
        <v>7</v>
      </c>
      <c r="C6" s="120" t="s">
        <v>201</v>
      </c>
      <c r="D6" s="15">
        <v>15.6199951171875</v>
      </c>
      <c r="E6" s="123">
        <f>AVERAGE(D6:D8)</f>
        <v>15.689475695292154</v>
      </c>
      <c r="F6" s="15">
        <v>21.532939910888672</v>
      </c>
      <c r="G6" s="123">
        <f>AVERAGE(F6:F8)</f>
        <v>21.49833043416341</v>
      </c>
      <c r="H6" s="123">
        <f>G6-E6</f>
        <v>5.8088547388712559</v>
      </c>
      <c r="I6" s="113">
        <f>AVERAGE(H6,H24,H42)</f>
        <v>5.7456731796264648</v>
      </c>
      <c r="J6" s="123">
        <f>STDEV(H6,H24,H42)</f>
        <v>5.6558058812071307E-2</v>
      </c>
      <c r="K6" s="114">
        <f>I6-I6</f>
        <v>0</v>
      </c>
      <c r="L6" s="123">
        <f>J6</f>
        <v>5.6558058812071307E-2</v>
      </c>
      <c r="M6" s="185">
        <f>POWER(2,-K6)</f>
        <v>1</v>
      </c>
      <c r="N6" s="128">
        <f>POWER(2,-(K6+L6))</f>
        <v>0.96155543683229416</v>
      </c>
      <c r="O6" s="128">
        <f>POWER(2,-(K6-L6))</f>
        <v>1.0399816398463264</v>
      </c>
      <c r="P6" s="124">
        <f>M6-N6</f>
        <v>3.8444563167705836E-2</v>
      </c>
      <c r="Q6" s="125">
        <f>O6-M6</f>
        <v>3.9981639846326411E-2</v>
      </c>
    </row>
    <row r="7" spans="2:17" x14ac:dyDescent="0.3">
      <c r="B7" s="182"/>
      <c r="C7" s="121"/>
      <c r="D7" s="42">
        <v>15.721044540405273</v>
      </c>
      <c r="E7" s="106"/>
      <c r="F7" s="42">
        <v>21.543420791625977</v>
      </c>
      <c r="G7" s="106"/>
      <c r="H7" s="106"/>
      <c r="I7" s="109"/>
      <c r="J7" s="106"/>
      <c r="K7" s="116"/>
      <c r="L7" s="106"/>
      <c r="M7" s="186"/>
      <c r="N7" s="97"/>
      <c r="O7" s="97"/>
      <c r="P7" s="100"/>
      <c r="Q7" s="94"/>
    </row>
    <row r="8" spans="2:17" x14ac:dyDescent="0.3">
      <c r="B8" s="182"/>
      <c r="C8" s="122"/>
      <c r="D8" s="8">
        <v>15.727387428283691</v>
      </c>
      <c r="E8" s="107"/>
      <c r="F8" s="8">
        <v>21.418630599975586</v>
      </c>
      <c r="G8" s="107"/>
      <c r="H8" s="107"/>
      <c r="I8" s="109"/>
      <c r="J8" s="106"/>
      <c r="K8" s="116"/>
      <c r="L8" s="106"/>
      <c r="M8" s="186"/>
      <c r="N8" s="97"/>
      <c r="O8" s="97"/>
      <c r="P8" s="100"/>
      <c r="Q8" s="94"/>
    </row>
    <row r="9" spans="2:17" x14ac:dyDescent="0.3">
      <c r="B9" s="182"/>
      <c r="C9" s="121" t="s">
        <v>202</v>
      </c>
      <c r="D9" s="21">
        <v>15.285677909851074</v>
      </c>
      <c r="E9" s="105">
        <f>AVERAGE(D9:D11)</f>
        <v>15.302687009175619</v>
      </c>
      <c r="F9" s="34">
        <v>21.615400314331055</v>
      </c>
      <c r="G9" s="105">
        <f>AVERAGE(F9:F11)</f>
        <v>21.587971369425457</v>
      </c>
      <c r="H9" s="106">
        <f>G9-E9</f>
        <v>6.2852843602498378</v>
      </c>
      <c r="I9" s="111">
        <f>AVERAGE(H9,H27,H45)</f>
        <v>5.9976412455240888</v>
      </c>
      <c r="J9" s="105">
        <f>STDEV(H9,H27,H45)</f>
        <v>0.26626946899450693</v>
      </c>
      <c r="K9" s="184">
        <f>I9-I9</f>
        <v>0</v>
      </c>
      <c r="L9" s="105">
        <f>J9</f>
        <v>0.26626946899450693</v>
      </c>
      <c r="M9" s="187">
        <f>POWER(2,-K9)</f>
        <v>1</v>
      </c>
      <c r="N9" s="96">
        <f>POWER(2,-(K9+L9))</f>
        <v>0.83146678111307115</v>
      </c>
      <c r="O9" s="96">
        <f>POWER(2,-(K9-L9))</f>
        <v>1.2026938690939837</v>
      </c>
      <c r="P9" s="99">
        <f>M9-N9</f>
        <v>0.16853321888692885</v>
      </c>
      <c r="Q9" s="93">
        <f>O9-M9</f>
        <v>0.20269386909398368</v>
      </c>
    </row>
    <row r="10" spans="2:17" x14ac:dyDescent="0.3">
      <c r="B10" s="182"/>
      <c r="C10" s="121"/>
      <c r="D10" s="6">
        <v>15.31931209564209</v>
      </c>
      <c r="E10" s="106"/>
      <c r="F10" s="42">
        <v>21.604598999023438</v>
      </c>
      <c r="G10" s="106"/>
      <c r="H10" s="106"/>
      <c r="I10" s="109"/>
      <c r="J10" s="106"/>
      <c r="K10" s="116"/>
      <c r="L10" s="106"/>
      <c r="M10" s="186"/>
      <c r="N10" s="97"/>
      <c r="O10" s="97"/>
      <c r="P10" s="100"/>
      <c r="Q10" s="94"/>
    </row>
    <row r="11" spans="2:17" x14ac:dyDescent="0.3">
      <c r="B11" s="182"/>
      <c r="C11" s="122"/>
      <c r="D11" s="87">
        <v>15.303071022033691</v>
      </c>
      <c r="E11" s="107"/>
      <c r="F11" s="8">
        <v>21.543914794921875</v>
      </c>
      <c r="G11" s="107"/>
      <c r="H11" s="107"/>
      <c r="I11" s="112"/>
      <c r="J11" s="107"/>
      <c r="K11" s="148"/>
      <c r="L11" s="107"/>
      <c r="M11" s="188"/>
      <c r="N11" s="98"/>
      <c r="O11" s="98"/>
      <c r="P11" s="101"/>
      <c r="Q11" s="95"/>
    </row>
    <row r="12" spans="2:17" x14ac:dyDescent="0.3">
      <c r="B12" s="182"/>
      <c r="C12" s="121" t="s">
        <v>203</v>
      </c>
      <c r="D12" s="21">
        <v>15.294267654418945</v>
      </c>
      <c r="E12" s="105">
        <f>AVERAGE(D12:D14)</f>
        <v>15.287870089213053</v>
      </c>
      <c r="F12" s="34">
        <v>21.437797546386719</v>
      </c>
      <c r="G12" s="105">
        <f>AVERAGE(F12:F14)</f>
        <v>21.438175201416016</v>
      </c>
      <c r="H12" s="105">
        <f>G12-E12</f>
        <v>6.1503051122029628</v>
      </c>
      <c r="I12" s="109">
        <f>AVERAGE(H12,H30,H48)</f>
        <v>6.0429563522338867</v>
      </c>
      <c r="J12" s="106">
        <f>STDEV(H12,H30,H48)</f>
        <v>9.9036145507913009E-2</v>
      </c>
      <c r="K12" s="116">
        <f>I12-I12</f>
        <v>0</v>
      </c>
      <c r="L12" s="106">
        <f>J12</f>
        <v>9.9036145507913009E-2</v>
      </c>
      <c r="M12" s="186">
        <f>POWER(2,-K12)</f>
        <v>1</v>
      </c>
      <c r="N12" s="97">
        <f>POWER(2,-(K12+L12))</f>
        <v>0.93365655264451719</v>
      </c>
      <c r="O12" s="97">
        <f>POWER(2,-(K12-L12))</f>
        <v>1.0710576573018951</v>
      </c>
      <c r="P12" s="100">
        <f>M12-N12</f>
        <v>6.634344735548281E-2</v>
      </c>
      <c r="Q12" s="94">
        <f>O12-M12</f>
        <v>7.1057657301895061E-2</v>
      </c>
    </row>
    <row r="13" spans="2:17" x14ac:dyDescent="0.3">
      <c r="B13" s="182"/>
      <c r="C13" s="121"/>
      <c r="D13" s="6">
        <v>15.244006156921387</v>
      </c>
      <c r="E13" s="106"/>
      <c r="F13" s="42">
        <v>21.445398330688477</v>
      </c>
      <c r="G13" s="106"/>
      <c r="H13" s="106"/>
      <c r="I13" s="109"/>
      <c r="J13" s="106"/>
      <c r="K13" s="116"/>
      <c r="L13" s="106"/>
      <c r="M13" s="186"/>
      <c r="N13" s="97"/>
      <c r="O13" s="97"/>
      <c r="P13" s="100"/>
      <c r="Q13" s="94"/>
    </row>
    <row r="14" spans="2:17" x14ac:dyDescent="0.3">
      <c r="B14" s="182"/>
      <c r="C14" s="121"/>
      <c r="D14" s="87">
        <v>15.325336456298828</v>
      </c>
      <c r="E14" s="107"/>
      <c r="F14" s="8">
        <v>21.431329727172852</v>
      </c>
      <c r="G14" s="107"/>
      <c r="H14" s="107"/>
      <c r="I14" s="109"/>
      <c r="J14" s="106"/>
      <c r="K14" s="116"/>
      <c r="L14" s="106"/>
      <c r="M14" s="186"/>
      <c r="N14" s="97"/>
      <c r="O14" s="97"/>
      <c r="P14" s="100"/>
      <c r="Q14" s="94"/>
    </row>
    <row r="15" spans="2:17" x14ac:dyDescent="0.3">
      <c r="B15" s="182"/>
      <c r="C15" s="126" t="s">
        <v>204</v>
      </c>
      <c r="D15" s="21">
        <v>15.290340423583984</v>
      </c>
      <c r="E15" s="105">
        <f>AVERAGE(D15:D17)</f>
        <v>15.326359748840332</v>
      </c>
      <c r="F15" s="34">
        <v>22.563589096069336</v>
      </c>
      <c r="G15" s="105">
        <f>AVERAGE(F15:F17)</f>
        <v>22.543954213460285</v>
      </c>
      <c r="H15" s="105">
        <f>G15-E15</f>
        <v>7.2175944646199532</v>
      </c>
      <c r="I15" s="111">
        <f>AVERAGE(H15,H33,H51)</f>
        <v>6.9311666488647461</v>
      </c>
      <c r="J15" s="105">
        <f>STDEV(H15,H33,H51)</f>
        <v>0.24812936078911033</v>
      </c>
      <c r="K15" s="184">
        <f>I15-I6</f>
        <v>1.1854934692382813</v>
      </c>
      <c r="L15" s="105">
        <f>J15</f>
        <v>0.24812936078911033</v>
      </c>
      <c r="M15" s="187">
        <f>POWER(2,-K15)</f>
        <v>0.43967412310644455</v>
      </c>
      <c r="N15" s="96">
        <f>POWER(2,-(K15+L15))</f>
        <v>0.37020009485372374</v>
      </c>
      <c r="O15" s="96">
        <f>POWER(2,-(K15-L15))</f>
        <v>0.52218607508948467</v>
      </c>
      <c r="P15" s="99">
        <f>M15-N15</f>
        <v>6.947402825272081E-2</v>
      </c>
      <c r="Q15" s="93">
        <f>O15-M15</f>
        <v>8.2511951983040122E-2</v>
      </c>
    </row>
    <row r="16" spans="2:17" x14ac:dyDescent="0.3">
      <c r="B16" s="182"/>
      <c r="C16" s="121"/>
      <c r="D16" s="6">
        <v>15.345395088195801</v>
      </c>
      <c r="E16" s="106"/>
      <c r="F16" s="42">
        <v>22.593063354492188</v>
      </c>
      <c r="G16" s="106"/>
      <c r="H16" s="106"/>
      <c r="I16" s="109"/>
      <c r="J16" s="106"/>
      <c r="K16" s="116"/>
      <c r="L16" s="106"/>
      <c r="M16" s="186"/>
      <c r="N16" s="97"/>
      <c r="O16" s="97"/>
      <c r="P16" s="100"/>
      <c r="Q16" s="94"/>
    </row>
    <row r="17" spans="2:17" x14ac:dyDescent="0.3">
      <c r="B17" s="182"/>
      <c r="C17" s="122"/>
      <c r="D17" s="87">
        <v>15.343343734741211</v>
      </c>
      <c r="E17" s="107"/>
      <c r="F17" s="8">
        <v>22.475210189819336</v>
      </c>
      <c r="G17" s="107"/>
      <c r="H17" s="107"/>
      <c r="I17" s="112"/>
      <c r="J17" s="107"/>
      <c r="K17" s="148"/>
      <c r="L17" s="107"/>
      <c r="M17" s="188"/>
      <c r="N17" s="98"/>
      <c r="O17" s="98"/>
      <c r="P17" s="101"/>
      <c r="Q17" s="95"/>
    </row>
    <row r="18" spans="2:17" x14ac:dyDescent="0.3">
      <c r="B18" s="182"/>
      <c r="C18" s="121" t="s">
        <v>205</v>
      </c>
      <c r="D18" s="21">
        <v>15.306667327880859</v>
      </c>
      <c r="E18" s="105">
        <f>AVERAGE(D18:D20)</f>
        <v>15.281955083211264</v>
      </c>
      <c r="F18" s="34">
        <v>22.225944519042969</v>
      </c>
      <c r="G18" s="105">
        <f>AVERAGE(F18:F20)</f>
        <v>22.217682520548504</v>
      </c>
      <c r="H18" s="105">
        <f>G18-E18</f>
        <v>6.9357274373372402</v>
      </c>
      <c r="I18" s="111">
        <f>AVERAGE(H18,H36,H54)</f>
        <v>7.1346019109090166</v>
      </c>
      <c r="J18" s="105">
        <f>STDEV(H18,H36,H54)</f>
        <v>0.18140966415237852</v>
      </c>
      <c r="K18" s="184">
        <f>I18-I9</f>
        <v>1.1369606653849278</v>
      </c>
      <c r="L18" s="105">
        <f>J18</f>
        <v>0.18140966415237852</v>
      </c>
      <c r="M18" s="187">
        <f>POWER(2,-K18)</f>
        <v>0.45471652343073993</v>
      </c>
      <c r="N18" s="96">
        <f>POWER(2,-(K18+L18))</f>
        <v>0.40098763929449355</v>
      </c>
      <c r="O18" s="96">
        <f>POWER(2,-(K18-L18))</f>
        <v>0.51564461449417565</v>
      </c>
      <c r="P18" s="99">
        <f>M18-N18</f>
        <v>5.372888413624638E-2</v>
      </c>
      <c r="Q18" s="93">
        <f>O18-M18</f>
        <v>6.0928091063435719E-2</v>
      </c>
    </row>
    <row r="19" spans="2:17" x14ac:dyDescent="0.3">
      <c r="B19" s="182"/>
      <c r="C19" s="121"/>
      <c r="D19" s="6">
        <v>15.308103561401367</v>
      </c>
      <c r="E19" s="106"/>
      <c r="F19" s="42">
        <v>22.2554931640625</v>
      </c>
      <c r="G19" s="106"/>
      <c r="H19" s="106"/>
      <c r="I19" s="109"/>
      <c r="J19" s="106"/>
      <c r="K19" s="116"/>
      <c r="L19" s="106"/>
      <c r="M19" s="186"/>
      <c r="N19" s="97"/>
      <c r="O19" s="97"/>
      <c r="P19" s="100"/>
      <c r="Q19" s="94"/>
    </row>
    <row r="20" spans="2:17" x14ac:dyDescent="0.3">
      <c r="B20" s="182"/>
      <c r="C20" s="121"/>
      <c r="D20" s="87">
        <v>15.231094360351563</v>
      </c>
      <c r="E20" s="107"/>
      <c r="F20" s="8">
        <v>22.171609878540039</v>
      </c>
      <c r="G20" s="107"/>
      <c r="H20" s="107"/>
      <c r="I20" s="112"/>
      <c r="J20" s="107"/>
      <c r="K20" s="148"/>
      <c r="L20" s="107"/>
      <c r="M20" s="188"/>
      <c r="N20" s="98"/>
      <c r="O20" s="98"/>
      <c r="P20" s="101"/>
      <c r="Q20" s="95"/>
    </row>
    <row r="21" spans="2:17" x14ac:dyDescent="0.3">
      <c r="B21" s="182"/>
      <c r="C21" s="126" t="s">
        <v>206</v>
      </c>
      <c r="D21" s="42">
        <v>14.77723217010498</v>
      </c>
      <c r="E21" s="106">
        <f>AVERAGE(D21:D23)</f>
        <v>14.782998085021973</v>
      </c>
      <c r="F21" s="42">
        <v>21.9998779296875</v>
      </c>
      <c r="G21" s="106">
        <f>AVERAGE(F21:F23)</f>
        <v>22.015762964884441</v>
      </c>
      <c r="H21" s="106">
        <f>G21-E21</f>
        <v>7.2327648798624686</v>
      </c>
      <c r="I21" s="109">
        <f>AVERAGE(H21,H39,H57)</f>
        <v>7.4650971094767256</v>
      </c>
      <c r="J21" s="106">
        <f>STDEV(H21,H39,H57)</f>
        <v>0.20131478385569945</v>
      </c>
      <c r="K21" s="116">
        <f>I21-I12</f>
        <v>1.4221407572428388</v>
      </c>
      <c r="L21" s="106">
        <f>J21</f>
        <v>0.20131478385569945</v>
      </c>
      <c r="M21" s="186">
        <f>POWER(2,-K21)</f>
        <v>0.37315818668828415</v>
      </c>
      <c r="N21" s="97">
        <f>POWER(2,-(K21+L21))</f>
        <v>0.32455715329901985</v>
      </c>
      <c r="O21" s="97">
        <f>POWER(2,-(K21-L21))</f>
        <v>0.42903701513612214</v>
      </c>
      <c r="P21" s="100">
        <f>M21-N21</f>
        <v>4.8601033389264303E-2</v>
      </c>
      <c r="Q21" s="94">
        <f>O21-M21</f>
        <v>5.587882844783798E-2</v>
      </c>
    </row>
    <row r="22" spans="2:17" x14ac:dyDescent="0.3">
      <c r="B22" s="182"/>
      <c r="C22" s="121"/>
      <c r="D22" s="42">
        <v>14.79279613494873</v>
      </c>
      <c r="E22" s="106"/>
      <c r="F22" s="42">
        <v>22.078838348388672</v>
      </c>
      <c r="G22" s="106"/>
      <c r="H22" s="106"/>
      <c r="I22" s="109"/>
      <c r="J22" s="106"/>
      <c r="K22" s="116"/>
      <c r="L22" s="106"/>
      <c r="M22" s="186"/>
      <c r="N22" s="97"/>
      <c r="O22" s="97"/>
      <c r="P22" s="100"/>
      <c r="Q22" s="94"/>
    </row>
    <row r="23" spans="2:17" ht="15" thickBot="1" x14ac:dyDescent="0.35">
      <c r="B23" s="182"/>
      <c r="C23" s="137"/>
      <c r="D23" s="5">
        <v>14.778965950012207</v>
      </c>
      <c r="E23" s="107"/>
      <c r="F23" s="5">
        <v>21.968572616577148</v>
      </c>
      <c r="G23" s="107"/>
      <c r="H23" s="107"/>
      <c r="I23" s="110"/>
      <c r="J23" s="108"/>
      <c r="K23" s="118"/>
      <c r="L23" s="108"/>
      <c r="M23" s="189"/>
      <c r="N23" s="98"/>
      <c r="O23" s="98"/>
      <c r="P23" s="101"/>
      <c r="Q23" s="95"/>
    </row>
    <row r="24" spans="2:17" x14ac:dyDescent="0.3">
      <c r="B24" s="181" t="s">
        <v>8</v>
      </c>
      <c r="C24" s="120" t="s">
        <v>201</v>
      </c>
      <c r="D24" s="88">
        <v>17.130708694458008</v>
      </c>
      <c r="E24" s="123">
        <f>AVERAGE(D24:D26)</f>
        <v>17.111420949300129</v>
      </c>
      <c r="F24" s="15">
        <v>22.91795539855957</v>
      </c>
      <c r="G24" s="123">
        <f>AVERAGE(F24:F26)</f>
        <v>22.811189651489258</v>
      </c>
      <c r="H24" s="123">
        <f>G24-E24</f>
        <v>5.6997687021891288</v>
      </c>
      <c r="I24" s="113"/>
      <c r="J24" s="114"/>
      <c r="K24" s="114"/>
      <c r="L24" s="114"/>
      <c r="M24" s="114"/>
      <c r="N24" s="114"/>
      <c r="O24" s="114"/>
      <c r="P24" s="114"/>
      <c r="Q24" s="115"/>
    </row>
    <row r="25" spans="2:17" x14ac:dyDescent="0.3">
      <c r="B25" s="182"/>
      <c r="C25" s="121"/>
      <c r="D25" s="6">
        <v>17.087799072265625</v>
      </c>
      <c r="E25" s="106"/>
      <c r="F25" s="42">
        <v>22.804840087890625</v>
      </c>
      <c r="G25" s="106"/>
      <c r="H25" s="106"/>
      <c r="I25" s="109"/>
      <c r="J25" s="116"/>
      <c r="K25" s="116"/>
      <c r="L25" s="116"/>
      <c r="M25" s="116"/>
      <c r="N25" s="116"/>
      <c r="O25" s="116"/>
      <c r="P25" s="116"/>
      <c r="Q25" s="117"/>
    </row>
    <row r="26" spans="2:17" x14ac:dyDescent="0.3">
      <c r="B26" s="182"/>
      <c r="C26" s="121"/>
      <c r="D26" s="87">
        <v>17.115755081176758</v>
      </c>
      <c r="E26" s="107"/>
      <c r="F26" s="8">
        <v>22.710773468017578</v>
      </c>
      <c r="G26" s="107"/>
      <c r="H26" s="107"/>
      <c r="I26" s="109"/>
      <c r="J26" s="116"/>
      <c r="K26" s="116"/>
      <c r="L26" s="116"/>
      <c r="M26" s="116"/>
      <c r="N26" s="116"/>
      <c r="O26" s="116"/>
      <c r="P26" s="116"/>
      <c r="Q26" s="117"/>
    </row>
    <row r="27" spans="2:17" x14ac:dyDescent="0.3">
      <c r="B27" s="182"/>
      <c r="C27" s="126" t="s">
        <v>202</v>
      </c>
      <c r="D27" s="21">
        <v>15.74936580657959</v>
      </c>
      <c r="E27" s="105">
        <f>AVERAGE(D27:D29)</f>
        <v>15.740730285644531</v>
      </c>
      <c r="F27" s="34">
        <v>21.699047088623047</v>
      </c>
      <c r="G27" s="105">
        <f>AVERAGE(F27:F29)</f>
        <v>21.688600540161133</v>
      </c>
      <c r="H27" s="105">
        <f>G27-E27</f>
        <v>5.9478702545166016</v>
      </c>
      <c r="I27" s="109"/>
      <c r="J27" s="116"/>
      <c r="K27" s="116"/>
      <c r="L27" s="116"/>
      <c r="M27" s="116"/>
      <c r="N27" s="116"/>
      <c r="O27" s="116"/>
      <c r="P27" s="116"/>
      <c r="Q27" s="117"/>
    </row>
    <row r="28" spans="2:17" x14ac:dyDescent="0.3">
      <c r="B28" s="182"/>
      <c r="C28" s="121"/>
      <c r="D28" s="6">
        <v>15.795566558837891</v>
      </c>
      <c r="E28" s="106"/>
      <c r="F28" s="42">
        <v>21.736669540405273</v>
      </c>
      <c r="G28" s="106"/>
      <c r="H28" s="106"/>
      <c r="I28" s="109"/>
      <c r="J28" s="116"/>
      <c r="K28" s="116"/>
      <c r="L28" s="116"/>
      <c r="M28" s="116"/>
      <c r="N28" s="116"/>
      <c r="O28" s="116"/>
      <c r="P28" s="116"/>
      <c r="Q28" s="117"/>
    </row>
    <row r="29" spans="2:17" x14ac:dyDescent="0.3">
      <c r="B29" s="182"/>
      <c r="C29" s="122"/>
      <c r="D29" s="87">
        <v>15.677258491516113</v>
      </c>
      <c r="E29" s="107"/>
      <c r="F29" s="8">
        <v>21.630084991455078</v>
      </c>
      <c r="G29" s="107"/>
      <c r="H29" s="107"/>
      <c r="I29" s="109"/>
      <c r="J29" s="116"/>
      <c r="K29" s="116"/>
      <c r="L29" s="116"/>
      <c r="M29" s="116"/>
      <c r="N29" s="116"/>
      <c r="O29" s="116"/>
      <c r="P29" s="116"/>
      <c r="Q29" s="117"/>
    </row>
    <row r="30" spans="2:17" x14ac:dyDescent="0.3">
      <c r="B30" s="182"/>
      <c r="C30" s="121" t="s">
        <v>203</v>
      </c>
      <c r="D30" s="21">
        <v>15.184421539306641</v>
      </c>
      <c r="E30" s="105">
        <f>AVERAGE(D30:D32)</f>
        <v>15.116409301757813</v>
      </c>
      <c r="F30" s="34">
        <v>21.104127883911133</v>
      </c>
      <c r="G30" s="105">
        <f>AVERAGE(F30:F32)</f>
        <v>21.139828364054363</v>
      </c>
      <c r="H30" s="105">
        <f>G30-E30</f>
        <v>6.0234190622965507</v>
      </c>
      <c r="I30" s="109"/>
      <c r="J30" s="116"/>
      <c r="K30" s="116"/>
      <c r="L30" s="116"/>
      <c r="M30" s="116"/>
      <c r="N30" s="116"/>
      <c r="O30" s="116"/>
      <c r="P30" s="116"/>
      <c r="Q30" s="117"/>
    </row>
    <row r="31" spans="2:17" x14ac:dyDescent="0.3">
      <c r="B31" s="182"/>
      <c r="C31" s="121"/>
      <c r="D31" s="6">
        <v>15.109462738037109</v>
      </c>
      <c r="E31" s="106"/>
      <c r="F31" s="42">
        <v>21.171382904052734</v>
      </c>
      <c r="G31" s="106"/>
      <c r="H31" s="106"/>
      <c r="I31" s="109"/>
      <c r="J31" s="116"/>
      <c r="K31" s="116"/>
      <c r="L31" s="116"/>
      <c r="M31" s="116"/>
      <c r="N31" s="116"/>
      <c r="O31" s="116"/>
      <c r="P31" s="116"/>
      <c r="Q31" s="117"/>
    </row>
    <row r="32" spans="2:17" x14ac:dyDescent="0.3">
      <c r="B32" s="182"/>
      <c r="C32" s="121"/>
      <c r="D32" s="87">
        <v>15.055343627929688</v>
      </c>
      <c r="E32" s="107"/>
      <c r="F32" s="8">
        <v>21.143974304199219</v>
      </c>
      <c r="G32" s="107"/>
      <c r="H32" s="107"/>
      <c r="I32" s="109"/>
      <c r="J32" s="116"/>
      <c r="K32" s="116"/>
      <c r="L32" s="116"/>
      <c r="M32" s="116"/>
      <c r="N32" s="116"/>
      <c r="O32" s="116"/>
      <c r="P32" s="116"/>
      <c r="Q32" s="117"/>
    </row>
    <row r="33" spans="2:17" x14ac:dyDescent="0.3">
      <c r="B33" s="182"/>
      <c r="C33" s="126" t="s">
        <v>204</v>
      </c>
      <c r="D33" s="42">
        <v>15.70069408416748</v>
      </c>
      <c r="E33" s="105">
        <f>AVERAGE(D33:D35)</f>
        <v>15.759337425231934</v>
      </c>
      <c r="F33" s="34">
        <v>22.620260238647461</v>
      </c>
      <c r="G33" s="105">
        <f>AVERAGE(F33:F35)</f>
        <v>22.553414662679035</v>
      </c>
      <c r="H33" s="105">
        <f>G33-E33</f>
        <v>6.7940772374471017</v>
      </c>
      <c r="I33" s="109"/>
      <c r="J33" s="116"/>
      <c r="K33" s="116"/>
      <c r="L33" s="116"/>
      <c r="M33" s="116"/>
      <c r="N33" s="116"/>
      <c r="O33" s="116"/>
      <c r="P33" s="116"/>
      <c r="Q33" s="117"/>
    </row>
    <row r="34" spans="2:17" x14ac:dyDescent="0.3">
      <c r="B34" s="182"/>
      <c r="C34" s="121"/>
      <c r="D34" s="42">
        <v>15.79218864440918</v>
      </c>
      <c r="E34" s="106"/>
      <c r="F34" s="42">
        <v>22.568010330200195</v>
      </c>
      <c r="G34" s="106"/>
      <c r="H34" s="106"/>
      <c r="I34" s="109"/>
      <c r="J34" s="116"/>
      <c r="K34" s="116"/>
      <c r="L34" s="116"/>
      <c r="M34" s="116"/>
      <c r="N34" s="116"/>
      <c r="O34" s="116"/>
      <c r="P34" s="116"/>
      <c r="Q34" s="117"/>
    </row>
    <row r="35" spans="2:17" x14ac:dyDescent="0.3">
      <c r="B35" s="182"/>
      <c r="C35" s="122"/>
      <c r="D35" s="8">
        <v>15.785129547119141</v>
      </c>
      <c r="E35" s="107"/>
      <c r="F35" s="8">
        <v>22.471973419189453</v>
      </c>
      <c r="G35" s="107"/>
      <c r="H35" s="107"/>
      <c r="I35" s="109"/>
      <c r="J35" s="116"/>
      <c r="K35" s="116"/>
      <c r="L35" s="116"/>
      <c r="M35" s="116"/>
      <c r="N35" s="116"/>
      <c r="O35" s="116"/>
      <c r="P35" s="116"/>
      <c r="Q35" s="117"/>
    </row>
    <row r="36" spans="2:17" x14ac:dyDescent="0.3">
      <c r="B36" s="182"/>
      <c r="C36" s="121" t="s">
        <v>205</v>
      </c>
      <c r="D36" s="42">
        <v>15.384891510009766</v>
      </c>
      <c r="E36" s="105">
        <f>AVERAGE(D36:D38)</f>
        <v>15.392817497253418</v>
      </c>
      <c r="F36" s="34">
        <v>22.556495666503906</v>
      </c>
      <c r="G36" s="105">
        <f>AVERAGE(F36:F38)</f>
        <v>22.569881439208984</v>
      </c>
      <c r="H36" s="105">
        <f>G36-E36</f>
        <v>7.1770639419555664</v>
      </c>
      <c r="I36" s="109"/>
      <c r="J36" s="116"/>
      <c r="K36" s="116"/>
      <c r="L36" s="116"/>
      <c r="M36" s="116"/>
      <c r="N36" s="116"/>
      <c r="O36" s="116"/>
      <c r="P36" s="116"/>
      <c r="Q36" s="117"/>
    </row>
    <row r="37" spans="2:17" x14ac:dyDescent="0.3">
      <c r="B37" s="182"/>
      <c r="C37" s="121"/>
      <c r="D37" s="42">
        <v>15.486241340637207</v>
      </c>
      <c r="E37" s="106"/>
      <c r="F37" s="42">
        <v>22.604043960571289</v>
      </c>
      <c r="G37" s="106"/>
      <c r="H37" s="106"/>
      <c r="I37" s="109"/>
      <c r="J37" s="116"/>
      <c r="K37" s="116"/>
      <c r="L37" s="116"/>
      <c r="M37" s="116"/>
      <c r="N37" s="116"/>
      <c r="O37" s="116"/>
      <c r="P37" s="116"/>
      <c r="Q37" s="117"/>
    </row>
    <row r="38" spans="2:17" x14ac:dyDescent="0.3">
      <c r="B38" s="182"/>
      <c r="C38" s="121"/>
      <c r="D38" s="42">
        <v>15.307319641113281</v>
      </c>
      <c r="E38" s="107"/>
      <c r="F38" s="8">
        <v>22.549104690551758</v>
      </c>
      <c r="G38" s="107"/>
      <c r="H38" s="107"/>
      <c r="I38" s="109"/>
      <c r="J38" s="116"/>
      <c r="K38" s="116"/>
      <c r="L38" s="116"/>
      <c r="M38" s="116"/>
      <c r="N38" s="116"/>
      <c r="O38" s="116"/>
      <c r="P38" s="116"/>
      <c r="Q38" s="117"/>
    </row>
    <row r="39" spans="2:17" x14ac:dyDescent="0.3">
      <c r="B39" s="182"/>
      <c r="C39" s="126" t="s">
        <v>206</v>
      </c>
      <c r="D39" s="34">
        <v>15.916571617126465</v>
      </c>
      <c r="E39" s="106">
        <f>AVERAGE(D39:D41)</f>
        <v>15.963361422220865</v>
      </c>
      <c r="F39" s="42">
        <v>23.488578796386719</v>
      </c>
      <c r="G39" s="106">
        <f>AVERAGE(F39:F41)</f>
        <v>23.551253636678059</v>
      </c>
      <c r="H39" s="106">
        <f>G39-E39</f>
        <v>7.5878922144571934</v>
      </c>
      <c r="I39" s="109"/>
      <c r="J39" s="116"/>
      <c r="K39" s="116"/>
      <c r="L39" s="116"/>
      <c r="M39" s="116"/>
      <c r="N39" s="116"/>
      <c r="O39" s="116"/>
      <c r="P39" s="116"/>
      <c r="Q39" s="117"/>
    </row>
    <row r="40" spans="2:17" x14ac:dyDescent="0.3">
      <c r="B40" s="182"/>
      <c r="C40" s="121"/>
      <c r="D40" s="42">
        <v>15.994455337524414</v>
      </c>
      <c r="E40" s="106"/>
      <c r="F40" s="42">
        <v>23.533279418945313</v>
      </c>
      <c r="G40" s="106"/>
      <c r="H40" s="106"/>
      <c r="I40" s="109"/>
      <c r="J40" s="116"/>
      <c r="K40" s="116"/>
      <c r="L40" s="116"/>
      <c r="M40" s="116"/>
      <c r="N40" s="116"/>
      <c r="O40" s="116"/>
      <c r="P40" s="116"/>
      <c r="Q40" s="117"/>
    </row>
    <row r="41" spans="2:17" ht="15" thickBot="1" x14ac:dyDescent="0.35">
      <c r="B41" s="183"/>
      <c r="C41" s="137"/>
      <c r="D41" s="5">
        <v>15.979057312011719</v>
      </c>
      <c r="E41" s="107"/>
      <c r="F41" s="5">
        <v>23.631902694702148</v>
      </c>
      <c r="G41" s="107"/>
      <c r="H41" s="107"/>
      <c r="I41" s="109"/>
      <c r="J41" s="116"/>
      <c r="K41" s="116"/>
      <c r="L41" s="116"/>
      <c r="M41" s="116"/>
      <c r="N41" s="116"/>
      <c r="O41" s="116"/>
      <c r="P41" s="116"/>
      <c r="Q41" s="117"/>
    </row>
    <row r="42" spans="2:17" x14ac:dyDescent="0.3">
      <c r="B42" s="181" t="s">
        <v>9</v>
      </c>
      <c r="C42" s="120" t="s">
        <v>201</v>
      </c>
      <c r="D42" s="15">
        <v>14.805652618408203</v>
      </c>
      <c r="E42" s="123">
        <f>AVERAGE(D42:D44)</f>
        <v>14.779711405436197</v>
      </c>
      <c r="F42" s="15">
        <v>20.491233825683594</v>
      </c>
      <c r="G42" s="123">
        <f>AVERAGE(F42:F44)</f>
        <v>20.508107503255207</v>
      </c>
      <c r="H42" s="123">
        <f>G42-E42</f>
        <v>5.7283960978190098</v>
      </c>
      <c r="I42" s="109"/>
      <c r="J42" s="116"/>
      <c r="K42" s="116"/>
      <c r="L42" s="116"/>
      <c r="M42" s="116"/>
      <c r="N42" s="116"/>
      <c r="O42" s="116"/>
      <c r="P42" s="116"/>
      <c r="Q42" s="117"/>
    </row>
    <row r="43" spans="2:17" x14ac:dyDescent="0.3">
      <c r="B43" s="182"/>
      <c r="C43" s="121"/>
      <c r="D43" s="42">
        <v>14.784802436828613</v>
      </c>
      <c r="E43" s="106"/>
      <c r="F43" s="42">
        <v>20.556041717529297</v>
      </c>
      <c r="G43" s="106"/>
      <c r="H43" s="106"/>
      <c r="I43" s="109"/>
      <c r="J43" s="116"/>
      <c r="K43" s="116"/>
      <c r="L43" s="116"/>
      <c r="M43" s="116"/>
      <c r="N43" s="116"/>
      <c r="O43" s="116"/>
      <c r="P43" s="116"/>
      <c r="Q43" s="117"/>
    </row>
    <row r="44" spans="2:17" x14ac:dyDescent="0.3">
      <c r="B44" s="182"/>
      <c r="C44" s="121"/>
      <c r="D44" s="42">
        <v>14.748679161071777</v>
      </c>
      <c r="E44" s="107"/>
      <c r="F44" s="8">
        <v>20.477046966552734</v>
      </c>
      <c r="G44" s="107"/>
      <c r="H44" s="107"/>
      <c r="I44" s="109"/>
      <c r="J44" s="116"/>
      <c r="K44" s="116"/>
      <c r="L44" s="116"/>
      <c r="M44" s="116"/>
      <c r="N44" s="116"/>
      <c r="O44" s="116"/>
      <c r="P44" s="116"/>
      <c r="Q44" s="117"/>
    </row>
    <row r="45" spans="2:17" x14ac:dyDescent="0.3">
      <c r="B45" s="182"/>
      <c r="C45" s="126" t="s">
        <v>202</v>
      </c>
      <c r="D45" s="34">
        <v>15.774166107177734</v>
      </c>
      <c r="E45" s="105">
        <f>AVERAGE(D45:D47)</f>
        <v>15.74967098236084</v>
      </c>
      <c r="F45" s="34">
        <v>21.528694152832031</v>
      </c>
      <c r="G45" s="105">
        <f>AVERAGE(F45:F47)</f>
        <v>21.509440104166668</v>
      </c>
      <c r="H45" s="105">
        <f>G45-E45</f>
        <v>5.759769121805828</v>
      </c>
      <c r="I45" s="109"/>
      <c r="J45" s="116"/>
      <c r="K45" s="116"/>
      <c r="L45" s="116"/>
      <c r="M45" s="116"/>
      <c r="N45" s="116"/>
      <c r="O45" s="116"/>
      <c r="P45" s="116"/>
      <c r="Q45" s="117"/>
    </row>
    <row r="46" spans="2:17" x14ac:dyDescent="0.3">
      <c r="B46" s="182"/>
      <c r="C46" s="121"/>
      <c r="D46" s="42">
        <v>15.772439956665039</v>
      </c>
      <c r="E46" s="106"/>
      <c r="F46" s="42">
        <v>21.567718505859375</v>
      </c>
      <c r="G46" s="106"/>
      <c r="H46" s="106"/>
      <c r="I46" s="109"/>
      <c r="J46" s="116"/>
      <c r="K46" s="116"/>
      <c r="L46" s="116"/>
      <c r="M46" s="116"/>
      <c r="N46" s="116"/>
      <c r="O46" s="116"/>
      <c r="P46" s="116"/>
      <c r="Q46" s="117"/>
    </row>
    <row r="47" spans="2:17" x14ac:dyDescent="0.3">
      <c r="B47" s="182"/>
      <c r="C47" s="122"/>
      <c r="D47" s="8">
        <v>15.702406883239746</v>
      </c>
      <c r="E47" s="107"/>
      <c r="F47" s="8">
        <v>21.431907653808594</v>
      </c>
      <c r="G47" s="107"/>
      <c r="H47" s="107"/>
      <c r="I47" s="109"/>
      <c r="J47" s="116"/>
      <c r="K47" s="116"/>
      <c r="L47" s="116"/>
      <c r="M47" s="116"/>
      <c r="N47" s="116"/>
      <c r="O47" s="116"/>
      <c r="P47" s="116"/>
      <c r="Q47" s="117"/>
    </row>
    <row r="48" spans="2:17" x14ac:dyDescent="0.3">
      <c r="B48" s="182"/>
      <c r="C48" s="121" t="s">
        <v>203</v>
      </c>
      <c r="D48" s="42">
        <v>15.216375350952148</v>
      </c>
      <c r="E48" s="105">
        <f>AVERAGE(D48:D50)</f>
        <v>15.235858281453451</v>
      </c>
      <c r="F48" s="34">
        <v>21.198820114135742</v>
      </c>
      <c r="G48" s="105">
        <f>AVERAGE(F48:F50)</f>
        <v>21.191003163655598</v>
      </c>
      <c r="H48" s="105">
        <f>G48-E48</f>
        <v>5.9551448822021467</v>
      </c>
      <c r="I48" s="109"/>
      <c r="J48" s="116"/>
      <c r="K48" s="116"/>
      <c r="L48" s="116"/>
      <c r="M48" s="116"/>
      <c r="N48" s="116"/>
      <c r="O48" s="116"/>
      <c r="P48" s="116"/>
      <c r="Q48" s="117"/>
    </row>
    <row r="49" spans="2:17" x14ac:dyDescent="0.3">
      <c r="B49" s="182"/>
      <c r="C49" s="121"/>
      <c r="D49" s="42">
        <v>15.237800598144531</v>
      </c>
      <c r="E49" s="106"/>
      <c r="F49" s="42">
        <v>21.231046676635742</v>
      </c>
      <c r="G49" s="106"/>
      <c r="H49" s="106"/>
      <c r="I49" s="109"/>
      <c r="J49" s="116"/>
      <c r="K49" s="116"/>
      <c r="L49" s="116"/>
      <c r="M49" s="116"/>
      <c r="N49" s="116"/>
      <c r="O49" s="116"/>
      <c r="P49" s="116"/>
      <c r="Q49" s="117"/>
    </row>
    <row r="50" spans="2:17" x14ac:dyDescent="0.3">
      <c r="B50" s="182"/>
      <c r="C50" s="121"/>
      <c r="D50" s="42">
        <v>15.253398895263672</v>
      </c>
      <c r="E50" s="107"/>
      <c r="F50" s="8">
        <v>21.143142700195313</v>
      </c>
      <c r="G50" s="107"/>
      <c r="H50" s="107"/>
      <c r="I50" s="109"/>
      <c r="J50" s="116"/>
      <c r="K50" s="116"/>
      <c r="L50" s="116"/>
      <c r="M50" s="116"/>
      <c r="N50" s="116"/>
      <c r="O50" s="116"/>
      <c r="P50" s="116"/>
      <c r="Q50" s="117"/>
    </row>
    <row r="51" spans="2:17" x14ac:dyDescent="0.3">
      <c r="B51" s="182"/>
      <c r="C51" s="126" t="s">
        <v>204</v>
      </c>
      <c r="D51" s="34">
        <v>14.994978904724121</v>
      </c>
      <c r="E51" s="105">
        <f>AVERAGE(D51:D53)</f>
        <v>14.986502011617025</v>
      </c>
      <c r="F51" s="34">
        <v>21.766595840454102</v>
      </c>
      <c r="G51" s="105">
        <f>AVERAGE(F51:F53)</f>
        <v>21.768330256144207</v>
      </c>
      <c r="H51" s="105">
        <f>G51-E51</f>
        <v>6.7818282445271816</v>
      </c>
      <c r="I51" s="109"/>
      <c r="J51" s="116"/>
      <c r="K51" s="116"/>
      <c r="L51" s="116"/>
      <c r="M51" s="116"/>
      <c r="N51" s="116"/>
      <c r="O51" s="116"/>
      <c r="P51" s="116"/>
      <c r="Q51" s="117"/>
    </row>
    <row r="52" spans="2:17" x14ac:dyDescent="0.3">
      <c r="B52" s="182"/>
      <c r="C52" s="121"/>
      <c r="D52" s="42">
        <v>14.901322364807129</v>
      </c>
      <c r="E52" s="106"/>
      <c r="F52" s="42">
        <v>21.818597793579102</v>
      </c>
      <c r="G52" s="106"/>
      <c r="H52" s="106"/>
      <c r="I52" s="109"/>
      <c r="J52" s="116"/>
      <c r="K52" s="116"/>
      <c r="L52" s="116"/>
      <c r="M52" s="116"/>
      <c r="N52" s="116"/>
      <c r="O52" s="116"/>
      <c r="P52" s="116"/>
      <c r="Q52" s="117"/>
    </row>
    <row r="53" spans="2:17" x14ac:dyDescent="0.3">
      <c r="B53" s="182"/>
      <c r="C53" s="122"/>
      <c r="D53" s="8">
        <v>15.063204765319824</v>
      </c>
      <c r="E53" s="107"/>
      <c r="F53" s="8">
        <v>21.719797134399414</v>
      </c>
      <c r="G53" s="107"/>
      <c r="H53" s="107"/>
      <c r="I53" s="109"/>
      <c r="J53" s="116"/>
      <c r="K53" s="116"/>
      <c r="L53" s="116"/>
      <c r="M53" s="116"/>
      <c r="N53" s="116"/>
      <c r="O53" s="116"/>
      <c r="P53" s="116"/>
      <c r="Q53" s="117"/>
    </row>
    <row r="54" spans="2:17" x14ac:dyDescent="0.3">
      <c r="B54" s="182"/>
      <c r="C54" s="121" t="s">
        <v>205</v>
      </c>
      <c r="D54" s="42">
        <v>15.279437065124512</v>
      </c>
      <c r="E54" s="105">
        <f>AVERAGE(D54:D56)</f>
        <v>15.291019439697266</v>
      </c>
      <c r="F54" s="34">
        <v>22.529830932617188</v>
      </c>
      <c r="G54" s="105">
        <f>AVERAGE(F54:F56)</f>
        <v>22.582033793131512</v>
      </c>
      <c r="H54" s="105">
        <f>G54-E54</f>
        <v>7.291014353434246</v>
      </c>
      <c r="I54" s="109"/>
      <c r="J54" s="116"/>
      <c r="K54" s="116"/>
      <c r="L54" s="116"/>
      <c r="M54" s="116"/>
      <c r="N54" s="116"/>
      <c r="O54" s="116"/>
      <c r="P54" s="116"/>
      <c r="Q54" s="117"/>
    </row>
    <row r="55" spans="2:17" x14ac:dyDescent="0.3">
      <c r="B55" s="182"/>
      <c r="C55" s="121"/>
      <c r="D55" s="42">
        <v>15.353775978088379</v>
      </c>
      <c r="E55" s="106"/>
      <c r="F55" s="42">
        <v>22.611379623413086</v>
      </c>
      <c r="G55" s="106"/>
      <c r="H55" s="106"/>
      <c r="I55" s="109"/>
      <c r="J55" s="116"/>
      <c r="K55" s="116"/>
      <c r="L55" s="116"/>
      <c r="M55" s="116"/>
      <c r="N55" s="116"/>
      <c r="O55" s="116"/>
      <c r="P55" s="116"/>
      <c r="Q55" s="117"/>
    </row>
    <row r="56" spans="2:17" x14ac:dyDescent="0.3">
      <c r="B56" s="182"/>
      <c r="C56" s="121"/>
      <c r="D56" s="42">
        <v>15.239845275878906</v>
      </c>
      <c r="E56" s="107"/>
      <c r="F56" s="8">
        <v>22.604890823364258</v>
      </c>
      <c r="G56" s="107"/>
      <c r="H56" s="107"/>
      <c r="I56" s="109"/>
      <c r="J56" s="116"/>
      <c r="K56" s="116"/>
      <c r="L56" s="116"/>
      <c r="M56" s="116"/>
      <c r="N56" s="116"/>
      <c r="O56" s="116"/>
      <c r="P56" s="116"/>
      <c r="Q56" s="117"/>
    </row>
    <row r="57" spans="2:17" x14ac:dyDescent="0.3">
      <c r="B57" s="182"/>
      <c r="C57" s="126" t="s">
        <v>206</v>
      </c>
      <c r="D57" s="34">
        <v>15.068144798278809</v>
      </c>
      <c r="E57" s="106">
        <f>AVERAGE(D57:D59)</f>
        <v>15.051922162373861</v>
      </c>
      <c r="F57" s="42">
        <v>22.608694076538086</v>
      </c>
      <c r="G57" s="106">
        <f>AVERAGE(F57:F59)</f>
        <v>22.626556396484375</v>
      </c>
      <c r="H57" s="106">
        <f>G57-E57</f>
        <v>7.5746342341105137</v>
      </c>
      <c r="I57" s="109"/>
      <c r="J57" s="116"/>
      <c r="K57" s="116"/>
      <c r="L57" s="116"/>
      <c r="M57" s="116"/>
      <c r="N57" s="116"/>
      <c r="O57" s="116"/>
      <c r="P57" s="116"/>
      <c r="Q57" s="117"/>
    </row>
    <row r="58" spans="2:17" x14ac:dyDescent="0.3">
      <c r="B58" s="182"/>
      <c r="C58" s="121"/>
      <c r="D58" s="42">
        <v>14.942900657653809</v>
      </c>
      <c r="E58" s="106"/>
      <c r="F58" s="42">
        <v>22.664505004882813</v>
      </c>
      <c r="G58" s="106"/>
      <c r="H58" s="106"/>
      <c r="I58" s="109"/>
      <c r="J58" s="116"/>
      <c r="K58" s="116"/>
      <c r="L58" s="116"/>
      <c r="M58" s="116"/>
      <c r="N58" s="116"/>
      <c r="O58" s="116"/>
      <c r="P58" s="116"/>
      <c r="Q58" s="117"/>
    </row>
    <row r="59" spans="2:17" ht="15" thickBot="1" x14ac:dyDescent="0.35">
      <c r="B59" s="183"/>
      <c r="C59" s="137"/>
      <c r="D59" s="5">
        <v>15.144721031188965</v>
      </c>
      <c r="E59" s="108"/>
      <c r="F59" s="5">
        <v>22.606470108032227</v>
      </c>
      <c r="G59" s="108"/>
      <c r="H59" s="108"/>
      <c r="I59" s="110"/>
      <c r="J59" s="118"/>
      <c r="K59" s="118"/>
      <c r="L59" s="118"/>
      <c r="M59" s="118"/>
      <c r="N59" s="118"/>
      <c r="O59" s="118"/>
      <c r="P59" s="118"/>
      <c r="Q59" s="119"/>
    </row>
  </sheetData>
  <mergeCells count="130">
    <mergeCell ref="O6:O8"/>
    <mergeCell ref="O9:O11"/>
    <mergeCell ref="O12:O14"/>
    <mergeCell ref="O15:O17"/>
    <mergeCell ref="O18:O20"/>
    <mergeCell ref="O21:O23"/>
    <mergeCell ref="N6:N8"/>
    <mergeCell ref="N9:N11"/>
    <mergeCell ref="N12:N14"/>
    <mergeCell ref="N15:N17"/>
    <mergeCell ref="N18:N20"/>
    <mergeCell ref="N21:N23"/>
    <mergeCell ref="Q15:Q17"/>
    <mergeCell ref="Q18:Q20"/>
    <mergeCell ref="Q21:Q23"/>
    <mergeCell ref="P6:P8"/>
    <mergeCell ref="P9:P11"/>
    <mergeCell ref="P12:P14"/>
    <mergeCell ref="P15:P17"/>
    <mergeCell ref="P18:P20"/>
    <mergeCell ref="P21:P23"/>
    <mergeCell ref="M6:M8"/>
    <mergeCell ref="M9:M11"/>
    <mergeCell ref="M12:M14"/>
    <mergeCell ref="M15:M17"/>
    <mergeCell ref="M18:M20"/>
    <mergeCell ref="M21:M23"/>
    <mergeCell ref="L6:L8"/>
    <mergeCell ref="L9:L11"/>
    <mergeCell ref="L12:L14"/>
    <mergeCell ref="L15:L17"/>
    <mergeCell ref="L18:L20"/>
    <mergeCell ref="L21:L23"/>
    <mergeCell ref="G51:G53"/>
    <mergeCell ref="H51:H53"/>
    <mergeCell ref="K6:K8"/>
    <mergeCell ref="K9:K11"/>
    <mergeCell ref="K12:K14"/>
    <mergeCell ref="K15:K17"/>
    <mergeCell ref="K18:K20"/>
    <mergeCell ref="K21:K23"/>
    <mergeCell ref="I15:I17"/>
    <mergeCell ref="J15:J17"/>
    <mergeCell ref="I18:I20"/>
    <mergeCell ref="J18:J20"/>
    <mergeCell ref="I21:I23"/>
    <mergeCell ref="J21:J23"/>
    <mergeCell ref="I6:I8"/>
    <mergeCell ref="J6:J8"/>
    <mergeCell ref="I9:I11"/>
    <mergeCell ref="J9:J11"/>
    <mergeCell ref="I12:I14"/>
    <mergeCell ref="J12:J14"/>
    <mergeCell ref="I24:Q59"/>
    <mergeCell ref="Q6:Q8"/>
    <mergeCell ref="Q9:Q11"/>
    <mergeCell ref="Q12:Q14"/>
    <mergeCell ref="H33:H35"/>
    <mergeCell ref="B42:B59"/>
    <mergeCell ref="C42:C44"/>
    <mergeCell ref="E42:E44"/>
    <mergeCell ref="G42:G44"/>
    <mergeCell ref="H42:H44"/>
    <mergeCell ref="C45:C47"/>
    <mergeCell ref="E45:E47"/>
    <mergeCell ref="G45:G47"/>
    <mergeCell ref="H45:H47"/>
    <mergeCell ref="C48:C50"/>
    <mergeCell ref="C54:C56"/>
    <mergeCell ref="E54:E56"/>
    <mergeCell ref="G54:G56"/>
    <mergeCell ref="H54:H56"/>
    <mergeCell ref="C57:C59"/>
    <mergeCell ref="E57:E59"/>
    <mergeCell ref="G57:G59"/>
    <mergeCell ref="H57:H59"/>
    <mergeCell ref="E48:E50"/>
    <mergeCell ref="G48:G50"/>
    <mergeCell ref="H48:H50"/>
    <mergeCell ref="C51:C53"/>
    <mergeCell ref="E51:E53"/>
    <mergeCell ref="B24:B41"/>
    <mergeCell ref="C24:C26"/>
    <mergeCell ref="E24:E26"/>
    <mergeCell ref="G24:G26"/>
    <mergeCell ref="H24:H26"/>
    <mergeCell ref="C27:C29"/>
    <mergeCell ref="E27:E29"/>
    <mergeCell ref="G27:G29"/>
    <mergeCell ref="H27:H29"/>
    <mergeCell ref="C30:C32"/>
    <mergeCell ref="C36:C38"/>
    <mergeCell ref="E36:E38"/>
    <mergeCell ref="G36:G38"/>
    <mergeCell ref="H36:H38"/>
    <mergeCell ref="C39:C41"/>
    <mergeCell ref="E39:E41"/>
    <mergeCell ref="G39:G41"/>
    <mergeCell ref="H39:H41"/>
    <mergeCell ref="E30:E32"/>
    <mergeCell ref="G30:G32"/>
    <mergeCell ref="H30:H32"/>
    <mergeCell ref="C33:C35"/>
    <mergeCell ref="E33:E35"/>
    <mergeCell ref="G33:G35"/>
    <mergeCell ref="G15:G17"/>
    <mergeCell ref="G18:G20"/>
    <mergeCell ref="G21:G23"/>
    <mergeCell ref="H6:H8"/>
    <mergeCell ref="H9:H11"/>
    <mergeCell ref="H12:H14"/>
    <mergeCell ref="H15:H17"/>
    <mergeCell ref="H18:H20"/>
    <mergeCell ref="H21:H23"/>
    <mergeCell ref="G6:G8"/>
    <mergeCell ref="G9:G11"/>
    <mergeCell ref="G12:G14"/>
    <mergeCell ref="C15:C17"/>
    <mergeCell ref="C18:C20"/>
    <mergeCell ref="C21:C23"/>
    <mergeCell ref="B6:B23"/>
    <mergeCell ref="E6:E8"/>
    <mergeCell ref="E9:E11"/>
    <mergeCell ref="E12:E14"/>
    <mergeCell ref="E15:E17"/>
    <mergeCell ref="E18:E20"/>
    <mergeCell ref="E21:E23"/>
    <mergeCell ref="C6:C8"/>
    <mergeCell ref="C9:C11"/>
    <mergeCell ref="C12:C14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BFEAB-7096-4931-BD6C-E2C69C0167FC}">
  <dimension ref="B2:Z25"/>
  <sheetViews>
    <sheetView tabSelected="1" workbookViewId="0">
      <selection activeCell="B3" sqref="B3"/>
    </sheetView>
  </sheetViews>
  <sheetFormatPr defaultRowHeight="14.4" x14ac:dyDescent="0.3"/>
  <cols>
    <col min="2" max="2" width="21.88671875" bestFit="1" customWidth="1"/>
  </cols>
  <sheetData>
    <row r="2" spans="2:26" x14ac:dyDescent="0.3">
      <c r="B2" s="41" t="s">
        <v>236</v>
      </c>
    </row>
    <row r="3" spans="2:26" ht="15" thickBot="1" x14ac:dyDescent="0.35"/>
    <row r="4" spans="2:26" x14ac:dyDescent="0.3">
      <c r="B4" s="89" t="s">
        <v>161</v>
      </c>
      <c r="C4" s="190" t="s">
        <v>208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  <c r="O4" s="191" t="s">
        <v>209</v>
      </c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3"/>
    </row>
    <row r="5" spans="2:26" x14ac:dyDescent="0.3">
      <c r="B5" s="32" t="s">
        <v>1</v>
      </c>
      <c r="C5" s="144">
        <v>1</v>
      </c>
      <c r="D5" s="145"/>
      <c r="E5" s="145"/>
      <c r="F5" s="145"/>
      <c r="G5" s="144">
        <v>2</v>
      </c>
      <c r="H5" s="145"/>
      <c r="I5" s="145"/>
      <c r="J5" s="146"/>
      <c r="K5" s="145">
        <v>3</v>
      </c>
      <c r="L5" s="145"/>
      <c r="M5" s="145"/>
      <c r="N5" s="146"/>
      <c r="O5" s="145">
        <v>1</v>
      </c>
      <c r="P5" s="145"/>
      <c r="Q5" s="145"/>
      <c r="R5" s="145"/>
      <c r="S5" s="144">
        <v>2</v>
      </c>
      <c r="T5" s="145"/>
      <c r="U5" s="145"/>
      <c r="V5" s="146"/>
      <c r="W5" s="145">
        <v>3</v>
      </c>
      <c r="X5" s="145"/>
      <c r="Y5" s="145"/>
      <c r="Z5" s="147"/>
    </row>
    <row r="6" spans="2:26" x14ac:dyDescent="0.3">
      <c r="B6" s="55" t="s">
        <v>207</v>
      </c>
      <c r="C6" s="21">
        <v>5421.26</v>
      </c>
      <c r="D6" s="42">
        <v>7518.03</v>
      </c>
      <c r="E6" s="42">
        <v>7592.28</v>
      </c>
      <c r="F6" s="42">
        <v>8038.58</v>
      </c>
      <c r="G6" s="21">
        <v>10546.6</v>
      </c>
      <c r="H6" s="42">
        <v>11854.6</v>
      </c>
      <c r="I6" s="42">
        <v>7442.38</v>
      </c>
      <c r="J6" s="42">
        <v>7604.89</v>
      </c>
      <c r="K6" s="21">
        <v>10027.9</v>
      </c>
      <c r="L6" s="42">
        <v>12164</v>
      </c>
      <c r="M6" s="42">
        <v>7159.8</v>
      </c>
      <c r="N6" s="42">
        <v>11826.4</v>
      </c>
      <c r="O6" s="21">
        <v>5908.1</v>
      </c>
      <c r="P6" s="42">
        <v>7562.86</v>
      </c>
      <c r="Q6" s="42">
        <v>5897.3</v>
      </c>
      <c r="R6" s="42">
        <v>7425.17</v>
      </c>
      <c r="S6" s="6">
        <v>8559.35</v>
      </c>
      <c r="T6" s="42">
        <v>11083.5</v>
      </c>
      <c r="U6" s="42">
        <v>10023.700000000001</v>
      </c>
      <c r="V6" s="7">
        <v>9910.42</v>
      </c>
      <c r="W6" s="42">
        <v>11065.5</v>
      </c>
      <c r="X6" s="42">
        <v>8139.45</v>
      </c>
      <c r="Y6" s="42">
        <v>11885.5</v>
      </c>
      <c r="Z6" s="4">
        <v>9066.93</v>
      </c>
    </row>
    <row r="7" spans="2:26" ht="15" thickBot="1" x14ac:dyDescent="0.35">
      <c r="B7" s="2" t="s">
        <v>230</v>
      </c>
      <c r="C7" s="109">
        <f>AVERAGE(C6,D6,E6,F6)</f>
        <v>7142.5375000000004</v>
      </c>
      <c r="D7" s="116"/>
      <c r="E7" s="116"/>
      <c r="F7" s="116"/>
      <c r="G7" s="109">
        <f>AVERAGE(G6,H6,I6,J6)</f>
        <v>9362.1175000000003</v>
      </c>
      <c r="H7" s="116"/>
      <c r="I7" s="116"/>
      <c r="J7" s="194"/>
      <c r="K7" s="116">
        <f>AVERAGE(K6,L6,M6,N6)</f>
        <v>10294.525</v>
      </c>
      <c r="L7" s="116"/>
      <c r="M7" s="116"/>
      <c r="N7" s="194"/>
      <c r="O7" s="109">
        <f>AVERAGE(O6,P6,Q6,R6)</f>
        <v>6698.3575000000001</v>
      </c>
      <c r="P7" s="116"/>
      <c r="Q7" s="116"/>
      <c r="R7" s="116"/>
      <c r="S7" s="109">
        <f>AVERAGE(S6,T6,U6,V6)</f>
        <v>9894.2425000000003</v>
      </c>
      <c r="T7" s="116"/>
      <c r="U7" s="116"/>
      <c r="V7" s="116"/>
      <c r="W7" s="109">
        <f>AVERAGE(W6,X6,Y6,Z6)</f>
        <v>10039.345000000001</v>
      </c>
      <c r="X7" s="116"/>
      <c r="Y7" s="116"/>
      <c r="Z7" s="117"/>
    </row>
    <row r="8" spans="2:26" ht="15" thickBot="1" x14ac:dyDescent="0.35">
      <c r="B8" s="90" t="s">
        <v>2</v>
      </c>
      <c r="C8" s="167">
        <f>AVERAGE(C7:N7)</f>
        <v>8933.06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9"/>
      <c r="O8" s="168">
        <f>AVERAGE(O7:Z7)</f>
        <v>8877.3150000000005</v>
      </c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76"/>
    </row>
    <row r="9" spans="2:26" ht="15" thickBot="1" x14ac:dyDescent="0.35">
      <c r="B9" s="33" t="s">
        <v>3</v>
      </c>
      <c r="C9" s="195">
        <f>STDEV(C7:N7)</f>
        <v>1619.2047596795021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7"/>
      <c r="O9" s="196">
        <f>STDEV(O7:Z7)</f>
        <v>1888.4267324895804</v>
      </c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8"/>
    </row>
    <row r="11" spans="2:26" ht="15" thickBot="1" x14ac:dyDescent="0.35"/>
    <row r="12" spans="2:26" x14ac:dyDescent="0.3">
      <c r="B12" s="89" t="s">
        <v>161</v>
      </c>
      <c r="C12" s="190" t="s">
        <v>210</v>
      </c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2"/>
      <c r="O12" s="191" t="s">
        <v>211</v>
      </c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3"/>
    </row>
    <row r="13" spans="2:26" x14ac:dyDescent="0.3">
      <c r="B13" s="32" t="s">
        <v>1</v>
      </c>
      <c r="C13" s="144">
        <v>1</v>
      </c>
      <c r="D13" s="145"/>
      <c r="E13" s="145"/>
      <c r="F13" s="145"/>
      <c r="G13" s="144">
        <v>2</v>
      </c>
      <c r="H13" s="145"/>
      <c r="I13" s="145"/>
      <c r="J13" s="146"/>
      <c r="K13" s="145">
        <v>3</v>
      </c>
      <c r="L13" s="145"/>
      <c r="M13" s="145"/>
      <c r="N13" s="145"/>
      <c r="O13" s="144">
        <v>1</v>
      </c>
      <c r="P13" s="145"/>
      <c r="Q13" s="145"/>
      <c r="R13" s="146"/>
      <c r="S13" s="145">
        <v>2</v>
      </c>
      <c r="T13" s="145"/>
      <c r="U13" s="145"/>
      <c r="V13" s="145"/>
      <c r="W13" s="144">
        <v>3</v>
      </c>
      <c r="X13" s="145"/>
      <c r="Y13" s="145"/>
      <c r="Z13" s="147"/>
    </row>
    <row r="14" spans="2:26" x14ac:dyDescent="0.3">
      <c r="B14" s="55" t="s">
        <v>207</v>
      </c>
      <c r="C14" s="21">
        <v>7616.29</v>
      </c>
      <c r="D14" s="42">
        <v>8205.69</v>
      </c>
      <c r="E14" s="42">
        <v>8929.0300000000007</v>
      </c>
      <c r="F14" s="42">
        <v>9092.75</v>
      </c>
      <c r="G14" s="21">
        <v>11183.8</v>
      </c>
      <c r="H14" s="42">
        <v>12538.8</v>
      </c>
      <c r="I14" s="42">
        <v>12556.2</v>
      </c>
      <c r="J14" s="42">
        <v>11352.9</v>
      </c>
      <c r="K14" s="21">
        <v>8017.77</v>
      </c>
      <c r="L14" s="42">
        <v>8451.07</v>
      </c>
      <c r="M14" s="42">
        <v>8482.69</v>
      </c>
      <c r="N14" s="42">
        <v>18377.5</v>
      </c>
      <c r="O14" s="21">
        <v>8637.81</v>
      </c>
      <c r="P14" s="42">
        <v>10690.7</v>
      </c>
      <c r="Q14" s="42">
        <v>10373</v>
      </c>
      <c r="R14" s="42">
        <v>10384.4</v>
      </c>
      <c r="S14" s="21">
        <v>11057.5</v>
      </c>
      <c r="T14" s="42">
        <v>12472.9</v>
      </c>
      <c r="U14" s="42">
        <v>14980.8</v>
      </c>
      <c r="V14" s="42">
        <v>12061.7</v>
      </c>
      <c r="W14" s="21">
        <v>10043.299999999999</v>
      </c>
      <c r="X14" s="42">
        <v>10894.7</v>
      </c>
      <c r="Y14" s="42">
        <v>10343.6</v>
      </c>
      <c r="Z14" s="4">
        <v>8820.34</v>
      </c>
    </row>
    <row r="15" spans="2:26" ht="15" thickBot="1" x14ac:dyDescent="0.35">
      <c r="B15" s="2" t="s">
        <v>230</v>
      </c>
      <c r="C15" s="109">
        <f>AVERAGE(C14,D14,E14,F14)</f>
        <v>8460.94</v>
      </c>
      <c r="D15" s="116"/>
      <c r="E15" s="116"/>
      <c r="F15" s="116"/>
      <c r="G15" s="109">
        <f>AVERAGE(G14,H14,I14,J14)</f>
        <v>11907.925000000001</v>
      </c>
      <c r="H15" s="116"/>
      <c r="I15" s="116"/>
      <c r="J15" s="194"/>
      <c r="K15" s="116">
        <f>AVERAGE(K14,L14,M14,N14)</f>
        <v>10832.2575</v>
      </c>
      <c r="L15" s="116"/>
      <c r="M15" s="116"/>
      <c r="N15" s="116"/>
      <c r="O15" s="109">
        <f>AVERAGE(O14,P14,Q14,R14)</f>
        <v>10021.477500000001</v>
      </c>
      <c r="P15" s="116"/>
      <c r="Q15" s="116"/>
      <c r="R15" s="116"/>
      <c r="S15" s="109">
        <f>AVERAGE(S14,T14,U14,V14)</f>
        <v>12643.224999999999</v>
      </c>
      <c r="T15" s="116"/>
      <c r="U15" s="116"/>
      <c r="V15" s="116"/>
      <c r="W15" s="109">
        <f>AVERAGE(W14,X14,Y14,Z14)</f>
        <v>10025.485000000001</v>
      </c>
      <c r="X15" s="116"/>
      <c r="Y15" s="116"/>
      <c r="Z15" s="117"/>
    </row>
    <row r="16" spans="2:26" ht="15" thickBot="1" x14ac:dyDescent="0.35">
      <c r="B16" s="90" t="s">
        <v>2</v>
      </c>
      <c r="C16" s="167">
        <f>AVERAGE(C15:N15)</f>
        <v>10400.374166666666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9"/>
      <c r="O16" s="168">
        <f>AVERAGE(O15:Z15)</f>
        <v>10896.729166666666</v>
      </c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76"/>
    </row>
    <row r="17" spans="2:26" ht="15" thickBot="1" x14ac:dyDescent="0.35">
      <c r="B17" s="33" t="s">
        <v>3</v>
      </c>
      <c r="C17" s="195">
        <f>STDEV(C15:N15)</f>
        <v>1763.6095961874867</v>
      </c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7"/>
      <c r="O17" s="196">
        <f>STDEV(O15:Z15)</f>
        <v>1512.5110865385748</v>
      </c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8"/>
    </row>
    <row r="19" spans="2:26" ht="15" thickBot="1" x14ac:dyDescent="0.35"/>
    <row r="20" spans="2:26" x14ac:dyDescent="0.3">
      <c r="B20" s="89" t="s">
        <v>161</v>
      </c>
      <c r="C20" s="190" t="s">
        <v>212</v>
      </c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2"/>
      <c r="O20" s="191" t="s">
        <v>213</v>
      </c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3"/>
    </row>
    <row r="21" spans="2:26" x14ac:dyDescent="0.3">
      <c r="B21" s="32" t="s">
        <v>1</v>
      </c>
      <c r="C21" s="144">
        <v>1</v>
      </c>
      <c r="D21" s="145"/>
      <c r="E21" s="145"/>
      <c r="F21" s="145"/>
      <c r="G21" s="144">
        <v>2</v>
      </c>
      <c r="H21" s="145"/>
      <c r="I21" s="145"/>
      <c r="J21" s="145"/>
      <c r="K21" s="144">
        <v>3</v>
      </c>
      <c r="L21" s="145"/>
      <c r="M21" s="145"/>
      <c r="N21" s="146"/>
      <c r="O21" s="145">
        <v>1</v>
      </c>
      <c r="P21" s="145"/>
      <c r="Q21" s="145"/>
      <c r="R21" s="145"/>
      <c r="S21" s="144">
        <v>2</v>
      </c>
      <c r="T21" s="145"/>
      <c r="U21" s="145"/>
      <c r="V21" s="146"/>
      <c r="W21" s="145">
        <v>3</v>
      </c>
      <c r="X21" s="145"/>
      <c r="Y21" s="145"/>
      <c r="Z21" s="147"/>
    </row>
    <row r="22" spans="2:26" x14ac:dyDescent="0.3">
      <c r="B22" s="55" t="s">
        <v>207</v>
      </c>
      <c r="C22" s="21">
        <v>21151.599999999999</v>
      </c>
      <c r="D22" s="42">
        <v>24922.3</v>
      </c>
      <c r="E22" s="42">
        <v>14810</v>
      </c>
      <c r="F22" s="42">
        <v>18231.5</v>
      </c>
      <c r="G22" s="21">
        <v>29942.5</v>
      </c>
      <c r="H22" s="42">
        <v>32309.200000000001</v>
      </c>
      <c r="I22" s="42">
        <v>33456.5</v>
      </c>
      <c r="J22" s="42">
        <v>32338.5</v>
      </c>
      <c r="K22" s="21">
        <v>33943.300000000003</v>
      </c>
      <c r="L22" s="42">
        <v>35084.9</v>
      </c>
      <c r="M22" s="42">
        <v>27804.400000000001</v>
      </c>
      <c r="N22" s="42">
        <v>39211.199999999997</v>
      </c>
      <c r="O22" s="21">
        <v>16792.5</v>
      </c>
      <c r="P22" s="42">
        <v>23232.2</v>
      </c>
      <c r="Q22" s="42">
        <v>20095.599999999999</v>
      </c>
      <c r="R22" s="42">
        <v>21659.4</v>
      </c>
      <c r="S22" s="6">
        <v>31989.5</v>
      </c>
      <c r="T22" s="42">
        <v>35042.9</v>
      </c>
      <c r="U22" s="42">
        <v>36188.6</v>
      </c>
      <c r="V22" s="7">
        <v>32880.800000000003</v>
      </c>
      <c r="W22" s="42">
        <v>34182.800000000003</v>
      </c>
      <c r="X22" s="42">
        <v>30046.799999999999</v>
      </c>
      <c r="Y22" s="42">
        <v>34773.699999999997</v>
      </c>
      <c r="Z22" s="4">
        <v>39121.699999999997</v>
      </c>
    </row>
    <row r="23" spans="2:26" ht="15.75" customHeight="1" thickBot="1" x14ac:dyDescent="0.35">
      <c r="B23" s="2" t="s">
        <v>230</v>
      </c>
      <c r="C23" s="109">
        <f>AVERAGE(C22,D22,E22,F22)</f>
        <v>19778.849999999999</v>
      </c>
      <c r="D23" s="116"/>
      <c r="E23" s="116"/>
      <c r="F23" s="194"/>
      <c r="G23" s="116">
        <f>AVERAGE(G22,H22,I22,J22)</f>
        <v>32011.674999999999</v>
      </c>
      <c r="H23" s="116"/>
      <c r="I23" s="116"/>
      <c r="J23" s="116"/>
      <c r="K23" s="109">
        <f>AVERAGE(K22,L22,M22,N22)</f>
        <v>34010.949999999997</v>
      </c>
      <c r="L23" s="116"/>
      <c r="M23" s="116"/>
      <c r="N23" s="194"/>
      <c r="O23" s="109">
        <f>AVERAGE(O22,P22,Q22,R22)</f>
        <v>20444.924999999999</v>
      </c>
      <c r="P23" s="116"/>
      <c r="Q23" s="116"/>
      <c r="R23" s="116"/>
      <c r="S23" s="109">
        <f>AVERAGE(S22,T22,U22,V22)</f>
        <v>34025.449999999997</v>
      </c>
      <c r="T23" s="116"/>
      <c r="U23" s="116"/>
      <c r="V23" s="116"/>
      <c r="W23" s="109">
        <f>AVERAGE(W22,X22,Y22,Z22)</f>
        <v>34531.25</v>
      </c>
      <c r="X23" s="116"/>
      <c r="Y23" s="116"/>
      <c r="Z23" s="117"/>
    </row>
    <row r="24" spans="2:26" ht="15" thickBot="1" x14ac:dyDescent="0.35">
      <c r="B24" s="90" t="s">
        <v>2</v>
      </c>
      <c r="C24" s="167">
        <f>AVERAGE(C23:N23)</f>
        <v>28600.491666666665</v>
      </c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9"/>
      <c r="O24" s="168">
        <f>AVERAGE(O23:Z23)</f>
        <v>29667.208333333332</v>
      </c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76"/>
    </row>
    <row r="25" spans="2:26" ht="15" thickBot="1" x14ac:dyDescent="0.35">
      <c r="B25" s="33" t="s">
        <v>3</v>
      </c>
      <c r="C25" s="195">
        <f>STDEV(C23:N23)</f>
        <v>7704.8878254461652</v>
      </c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7"/>
      <c r="O25" s="196">
        <f>STDEV(O23:Z23)</f>
        <v>7990.734685885167</v>
      </c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8"/>
    </row>
  </sheetData>
  <mergeCells count="54">
    <mergeCell ref="C25:N25"/>
    <mergeCell ref="O25:Z25"/>
    <mergeCell ref="C23:F23"/>
    <mergeCell ref="G23:J23"/>
    <mergeCell ref="K23:N23"/>
    <mergeCell ref="C24:N24"/>
    <mergeCell ref="O24:Z24"/>
    <mergeCell ref="O23:R23"/>
    <mergeCell ref="S23:V23"/>
    <mergeCell ref="W23:Z23"/>
    <mergeCell ref="C20:N20"/>
    <mergeCell ref="O20:Z20"/>
    <mergeCell ref="C21:F21"/>
    <mergeCell ref="G21:J21"/>
    <mergeCell ref="K21:N21"/>
    <mergeCell ref="O21:R21"/>
    <mergeCell ref="S21:V21"/>
    <mergeCell ref="W21:Z21"/>
    <mergeCell ref="C17:N17"/>
    <mergeCell ref="O17:Z17"/>
    <mergeCell ref="C15:F15"/>
    <mergeCell ref="G15:J15"/>
    <mergeCell ref="K15:N15"/>
    <mergeCell ref="C16:N16"/>
    <mergeCell ref="O16:Z16"/>
    <mergeCell ref="C7:F7"/>
    <mergeCell ref="G7:J7"/>
    <mergeCell ref="K7:N7"/>
    <mergeCell ref="W13:Z13"/>
    <mergeCell ref="C8:N8"/>
    <mergeCell ref="C9:N9"/>
    <mergeCell ref="O8:Z8"/>
    <mergeCell ref="O9:Z9"/>
    <mergeCell ref="C12:N12"/>
    <mergeCell ref="O12:Z12"/>
    <mergeCell ref="C13:F13"/>
    <mergeCell ref="G13:J13"/>
    <mergeCell ref="K13:N13"/>
    <mergeCell ref="O13:R13"/>
    <mergeCell ref="S13:V13"/>
    <mergeCell ref="O7:R7"/>
    <mergeCell ref="C4:N4"/>
    <mergeCell ref="C5:F5"/>
    <mergeCell ref="G5:J5"/>
    <mergeCell ref="K5:N5"/>
    <mergeCell ref="O4:Z4"/>
    <mergeCell ref="O5:R5"/>
    <mergeCell ref="S5:V5"/>
    <mergeCell ref="W5:Z5"/>
    <mergeCell ref="S7:V7"/>
    <mergeCell ref="W7:Z7"/>
    <mergeCell ref="O15:R15"/>
    <mergeCell ref="S15:V15"/>
    <mergeCell ref="W15:Z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81"/>
  <sheetViews>
    <sheetView topLeftCell="A103" workbookViewId="0">
      <selection activeCell="A2" sqref="A2"/>
    </sheetView>
  </sheetViews>
  <sheetFormatPr defaultRowHeight="14.4" x14ac:dyDescent="0.3"/>
  <cols>
    <col min="7" max="7" width="12.33203125" bestFit="1" customWidth="1"/>
  </cols>
  <sheetData>
    <row r="2" spans="1:15" x14ac:dyDescent="0.3">
      <c r="A2" s="16" t="s">
        <v>242</v>
      </c>
      <c r="B2" s="16"/>
      <c r="C2" s="16"/>
      <c r="D2" s="16"/>
      <c r="E2" s="16"/>
      <c r="F2" s="16"/>
      <c r="G2" s="58"/>
      <c r="H2" s="16"/>
      <c r="I2" s="16"/>
      <c r="J2" s="16"/>
      <c r="K2" s="16"/>
      <c r="L2" s="16"/>
      <c r="M2" s="16"/>
      <c r="N2" s="16"/>
      <c r="O2" s="16"/>
    </row>
    <row r="3" spans="1:15" x14ac:dyDescent="0.3">
      <c r="A3" t="s">
        <v>154</v>
      </c>
      <c r="B3" t="s">
        <v>219</v>
      </c>
      <c r="C3" t="s">
        <v>220</v>
      </c>
      <c r="D3" t="s">
        <v>221</v>
      </c>
      <c r="E3" t="s">
        <v>222</v>
      </c>
      <c r="F3" t="s">
        <v>153</v>
      </c>
      <c r="G3" t="s">
        <v>223</v>
      </c>
      <c r="H3" t="s">
        <v>224</v>
      </c>
      <c r="I3" t="s">
        <v>225</v>
      </c>
      <c r="J3" t="s">
        <v>226</v>
      </c>
      <c r="K3" t="s">
        <v>227</v>
      </c>
      <c r="L3" s="58"/>
      <c r="M3" s="16"/>
      <c r="N3" s="16"/>
      <c r="O3" s="16"/>
    </row>
    <row r="4" spans="1:15" x14ac:dyDescent="0.3">
      <c r="A4" t="s">
        <v>152</v>
      </c>
      <c r="B4" t="s">
        <v>13</v>
      </c>
      <c r="C4">
        <v>17.65363883972168</v>
      </c>
      <c r="E4">
        <v>-0.11614508607071983</v>
      </c>
      <c r="F4">
        <v>0.92264970079742148</v>
      </c>
      <c r="L4" s="58"/>
      <c r="M4" s="16"/>
      <c r="N4" s="16"/>
      <c r="O4" s="16"/>
    </row>
    <row r="5" spans="1:15" x14ac:dyDescent="0.3">
      <c r="A5" t="s">
        <v>151</v>
      </c>
      <c r="B5" t="s">
        <v>13</v>
      </c>
      <c r="C5">
        <v>17.493371963500977</v>
      </c>
      <c r="E5">
        <v>4.4121790149983298E-2</v>
      </c>
      <c r="F5">
        <v>1.0310553552665538</v>
      </c>
      <c r="L5" s="58"/>
      <c r="M5" s="16"/>
      <c r="N5" s="16"/>
      <c r="O5" s="16"/>
    </row>
    <row r="6" spans="1:15" x14ac:dyDescent="0.3">
      <c r="A6" t="s">
        <v>150</v>
      </c>
      <c r="B6" t="s">
        <v>13</v>
      </c>
      <c r="C6">
        <v>18.551620483398438</v>
      </c>
      <c r="E6">
        <v>-1.0141267297474776</v>
      </c>
      <c r="F6">
        <v>0.49512794084581357</v>
      </c>
      <c r="L6" s="58"/>
      <c r="M6" s="16"/>
      <c r="N6" s="16"/>
      <c r="O6" s="16"/>
    </row>
    <row r="7" spans="1:15" x14ac:dyDescent="0.3">
      <c r="A7" t="s">
        <v>149</v>
      </c>
      <c r="B7" t="s">
        <v>13</v>
      </c>
      <c r="C7">
        <v>17.745859146118164</v>
      </c>
      <c r="E7">
        <v>-0.2083653924672042</v>
      </c>
      <c r="F7">
        <v>0.86551732752755772</v>
      </c>
      <c r="L7" s="58"/>
      <c r="M7" s="16"/>
      <c r="N7" s="16"/>
      <c r="O7" s="16"/>
    </row>
    <row r="8" spans="1:15" x14ac:dyDescent="0.3">
      <c r="A8" t="s">
        <v>148</v>
      </c>
      <c r="B8" t="s">
        <v>13</v>
      </c>
      <c r="C8">
        <v>19.007204055786133</v>
      </c>
      <c r="E8">
        <v>-1.469710302135173</v>
      </c>
      <c r="F8">
        <v>0.36105479258064066</v>
      </c>
      <c r="L8" s="58"/>
      <c r="M8" s="16"/>
      <c r="N8" s="16"/>
      <c r="O8" s="16"/>
    </row>
    <row r="9" spans="1:15" x14ac:dyDescent="0.3">
      <c r="A9" t="s">
        <v>147</v>
      </c>
      <c r="B9" t="s">
        <v>13</v>
      </c>
      <c r="C9">
        <v>18.153570175170898</v>
      </c>
      <c r="E9">
        <v>-0.61607642151993858</v>
      </c>
      <c r="F9">
        <v>0.65244291214001393</v>
      </c>
      <c r="L9" s="58"/>
      <c r="M9" s="16"/>
      <c r="N9" s="16"/>
      <c r="O9" s="16"/>
    </row>
    <row r="10" spans="1:15" x14ac:dyDescent="0.3">
      <c r="A10" t="s">
        <v>146</v>
      </c>
      <c r="B10" t="s">
        <v>13</v>
      </c>
      <c r="C10">
        <v>18.029945373535156</v>
      </c>
      <c r="E10">
        <v>-0.49245161988419639</v>
      </c>
      <c r="F10">
        <v>0.71081615724816627</v>
      </c>
      <c r="L10" s="58"/>
      <c r="M10" s="16"/>
      <c r="N10" s="16"/>
      <c r="O10" s="16"/>
    </row>
    <row r="11" spans="1:15" x14ac:dyDescent="0.3">
      <c r="A11" t="s">
        <v>145</v>
      </c>
      <c r="B11" t="s">
        <v>13</v>
      </c>
      <c r="C11">
        <v>18.090423583984375</v>
      </c>
      <c r="E11">
        <v>-0.55292983033341514</v>
      </c>
      <c r="F11">
        <v>0.68163445610799422</v>
      </c>
      <c r="L11" s="58"/>
      <c r="M11" s="16"/>
      <c r="N11" s="16"/>
      <c r="O11" s="16"/>
    </row>
    <row r="12" spans="1:15" x14ac:dyDescent="0.3">
      <c r="A12" t="s">
        <v>144</v>
      </c>
      <c r="B12" t="s">
        <v>13</v>
      </c>
      <c r="C12">
        <v>18.798133850097656</v>
      </c>
      <c r="E12">
        <v>-1.2606400964466964</v>
      </c>
      <c r="F12">
        <v>0.41735874446412546</v>
      </c>
      <c r="L12" s="58"/>
      <c r="M12" s="16"/>
      <c r="N12" s="16"/>
      <c r="O12" s="16"/>
    </row>
    <row r="13" spans="1:15" x14ac:dyDescent="0.3">
      <c r="A13" t="s">
        <v>143</v>
      </c>
      <c r="B13" t="s">
        <v>13</v>
      </c>
      <c r="C13">
        <v>19.263662338256836</v>
      </c>
      <c r="E13">
        <v>-1.7261685846058761</v>
      </c>
      <c r="F13">
        <v>0.30225359736963109</v>
      </c>
      <c r="L13" s="58"/>
      <c r="M13" s="16"/>
      <c r="N13" s="16"/>
      <c r="O13" s="16"/>
    </row>
    <row r="14" spans="1:15" x14ac:dyDescent="0.3">
      <c r="A14" t="s">
        <v>142</v>
      </c>
      <c r="B14" t="s">
        <v>13</v>
      </c>
      <c r="C14">
        <v>18.030115127563477</v>
      </c>
      <c r="E14">
        <v>-0.4926213739125167</v>
      </c>
      <c r="F14">
        <v>0.71073252432227674</v>
      </c>
      <c r="L14" s="58"/>
      <c r="M14" s="16"/>
      <c r="N14" s="16"/>
      <c r="O14" s="16"/>
    </row>
    <row r="15" spans="1:15" x14ac:dyDescent="0.3">
      <c r="A15" t="s">
        <v>141</v>
      </c>
      <c r="B15" t="s">
        <v>13</v>
      </c>
      <c r="C15">
        <v>18.670783996582031</v>
      </c>
      <c r="E15">
        <v>-1.1332902429310714</v>
      </c>
      <c r="F15">
        <v>0.4558748601419137</v>
      </c>
      <c r="L15" s="58"/>
      <c r="M15" s="16"/>
      <c r="N15" s="16"/>
      <c r="O15" s="16"/>
    </row>
    <row r="16" spans="1:15" x14ac:dyDescent="0.3">
      <c r="A16" t="s">
        <v>140</v>
      </c>
      <c r="B16" t="s">
        <v>13</v>
      </c>
      <c r="C16">
        <v>17.63555908203125</v>
      </c>
      <c r="E16">
        <v>-9.806532838029014E-2</v>
      </c>
      <c r="F16">
        <v>0.934285039459536</v>
      </c>
      <c r="L16" s="58"/>
      <c r="M16" s="16"/>
      <c r="N16" s="16"/>
      <c r="O16" s="16"/>
    </row>
    <row r="17" spans="1:15" x14ac:dyDescent="0.3">
      <c r="A17" t="s">
        <v>139</v>
      </c>
      <c r="B17" t="s">
        <v>13</v>
      </c>
      <c r="C17">
        <v>17.992698669433594</v>
      </c>
      <c r="E17">
        <v>-0.45520491578263389</v>
      </c>
      <c r="F17">
        <v>0.72940656219025735</v>
      </c>
      <c r="L17" s="58"/>
      <c r="M17" s="16"/>
      <c r="N17" s="16"/>
      <c r="O17" s="16"/>
    </row>
    <row r="18" spans="1:15" x14ac:dyDescent="0.3">
      <c r="A18" t="s">
        <v>138</v>
      </c>
      <c r="B18" t="s">
        <v>13</v>
      </c>
      <c r="C18">
        <v>18.114280700683594</v>
      </c>
      <c r="E18">
        <v>-0.57678694703263389</v>
      </c>
      <c r="F18">
        <v>0.67045529934962</v>
      </c>
      <c r="L18" s="58"/>
      <c r="M18" s="16"/>
      <c r="N18" s="16"/>
      <c r="O18" s="16"/>
    </row>
    <row r="19" spans="1:15" x14ac:dyDescent="0.3">
      <c r="A19" t="s">
        <v>137</v>
      </c>
      <c r="B19" t="s">
        <v>13</v>
      </c>
      <c r="C19">
        <v>18.450878143310547</v>
      </c>
      <c r="E19">
        <v>-0.91338438965958701</v>
      </c>
      <c r="F19">
        <v>0.53093811198858221</v>
      </c>
      <c r="L19" s="58"/>
      <c r="M19" s="16"/>
      <c r="N19" s="16"/>
      <c r="O19" s="16"/>
    </row>
    <row r="20" spans="1:15" x14ac:dyDescent="0.3">
      <c r="A20" t="s">
        <v>136</v>
      </c>
      <c r="B20" t="s">
        <v>13</v>
      </c>
      <c r="C20">
        <v>19.727273941040039</v>
      </c>
      <c r="E20">
        <v>-2.1897801873890792</v>
      </c>
      <c r="F20">
        <v>0.21918482333080783</v>
      </c>
      <c r="L20" s="58"/>
      <c r="M20" s="16"/>
      <c r="N20" s="16"/>
      <c r="O20" s="16"/>
    </row>
    <row r="21" spans="1:15" x14ac:dyDescent="0.3">
      <c r="A21" t="s">
        <v>135</v>
      </c>
      <c r="B21" t="s">
        <v>13</v>
      </c>
      <c r="C21">
        <v>18.277252197265625</v>
      </c>
      <c r="E21">
        <v>-0.73975844361466514</v>
      </c>
      <c r="F21">
        <v>0.59883961010353692</v>
      </c>
      <c r="L21" s="58"/>
      <c r="M21" s="16"/>
      <c r="N21" s="16"/>
      <c r="O21" s="16"/>
    </row>
    <row r="22" spans="1:15" x14ac:dyDescent="0.3">
      <c r="A22" t="s">
        <v>134</v>
      </c>
      <c r="B22" t="s">
        <v>13</v>
      </c>
      <c r="C22">
        <v>18.104982376098633</v>
      </c>
      <c r="E22">
        <v>-0.56748862244767295</v>
      </c>
      <c r="F22">
        <v>0.67479041093128855</v>
      </c>
      <c r="L22" s="58"/>
      <c r="M22" s="16"/>
      <c r="N22" s="16"/>
      <c r="O22" s="16"/>
    </row>
    <row r="23" spans="1:15" x14ac:dyDescent="0.3">
      <c r="A23" t="s">
        <v>133</v>
      </c>
      <c r="B23" t="s">
        <v>13</v>
      </c>
      <c r="C23">
        <v>18.104188919067383</v>
      </c>
      <c r="E23">
        <v>-0.56669516541642295</v>
      </c>
      <c r="F23">
        <v>0.67516163592550815</v>
      </c>
      <c r="L23" s="58"/>
      <c r="M23" s="16"/>
      <c r="N23" s="16"/>
      <c r="O23" s="16"/>
    </row>
    <row r="24" spans="1:15" x14ac:dyDescent="0.3">
      <c r="A24" t="s">
        <v>132</v>
      </c>
      <c r="B24" t="s">
        <v>13</v>
      </c>
      <c r="C24">
        <v>17.655481338500977</v>
      </c>
      <c r="E24">
        <v>-0.1179875848500167</v>
      </c>
      <c r="F24">
        <v>0.92147211591702682</v>
      </c>
      <c r="L24" s="58"/>
      <c r="M24" s="16"/>
      <c r="N24" s="16"/>
      <c r="O24" s="16"/>
    </row>
    <row r="25" spans="1:15" x14ac:dyDescent="0.3">
      <c r="A25" t="s">
        <v>131</v>
      </c>
      <c r="B25" t="s">
        <v>13</v>
      </c>
      <c r="C25">
        <v>18.141305923461914</v>
      </c>
      <c r="E25">
        <v>-0.6038121698109542</v>
      </c>
      <c r="F25">
        <v>0.65801292625045449</v>
      </c>
      <c r="L25" s="58"/>
      <c r="M25" s="16"/>
      <c r="N25" s="16"/>
      <c r="O25" s="16"/>
    </row>
    <row r="26" spans="1:15" x14ac:dyDescent="0.3">
      <c r="A26" t="s">
        <v>130</v>
      </c>
      <c r="B26" t="s">
        <v>13</v>
      </c>
      <c r="C26">
        <v>19.725822448730469</v>
      </c>
      <c r="E26">
        <v>-2.1883286950795089</v>
      </c>
      <c r="F26">
        <v>0.21940545567003386</v>
      </c>
      <c r="L26" s="58"/>
      <c r="M26" s="16"/>
      <c r="N26" s="16"/>
      <c r="O26" s="16"/>
    </row>
    <row r="27" spans="1:15" x14ac:dyDescent="0.3">
      <c r="A27" t="s">
        <v>129</v>
      </c>
      <c r="B27" t="s">
        <v>13</v>
      </c>
      <c r="C27">
        <v>18.514076232910156</v>
      </c>
      <c r="E27">
        <v>-0.97658247925919639</v>
      </c>
      <c r="F27">
        <v>0.50818211981251926</v>
      </c>
      <c r="L27" s="58"/>
      <c r="M27" s="16"/>
      <c r="N27" s="16"/>
      <c r="O27" s="16"/>
    </row>
    <row r="28" spans="1:15" x14ac:dyDescent="0.3">
      <c r="A28" t="s">
        <v>128</v>
      </c>
      <c r="B28" t="s">
        <v>13</v>
      </c>
      <c r="C28">
        <v>18.520500183105469</v>
      </c>
      <c r="E28">
        <v>-0.98300642945450889</v>
      </c>
      <c r="F28">
        <v>0.50592434582711532</v>
      </c>
      <c r="L28" s="58"/>
      <c r="M28" s="16"/>
      <c r="N28" s="16"/>
      <c r="O28" s="16"/>
    </row>
    <row r="29" spans="1:15" x14ac:dyDescent="0.3">
      <c r="A29" t="s">
        <v>127</v>
      </c>
      <c r="B29" t="s">
        <v>13</v>
      </c>
      <c r="C29">
        <v>18.372457504272461</v>
      </c>
      <c r="E29">
        <v>-0.83496375062150108</v>
      </c>
      <c r="F29">
        <v>0.56059712448726084</v>
      </c>
      <c r="L29" s="58"/>
      <c r="M29" s="16"/>
      <c r="N29" s="16"/>
      <c r="O29" s="16"/>
    </row>
    <row r="30" spans="1:15" x14ac:dyDescent="0.3">
      <c r="A30" t="s">
        <v>126</v>
      </c>
      <c r="B30" t="s">
        <v>13</v>
      </c>
      <c r="C30">
        <v>18.177330017089801</v>
      </c>
      <c r="E30">
        <v>-0.63983626343884126</v>
      </c>
      <c r="F30">
        <v>0.64178578318596657</v>
      </c>
      <c r="L30" s="58"/>
      <c r="M30" s="16"/>
      <c r="N30" s="16"/>
      <c r="O30" s="16"/>
    </row>
    <row r="31" spans="1:15" x14ac:dyDescent="0.3">
      <c r="A31" t="s">
        <v>125</v>
      </c>
      <c r="B31" t="s">
        <v>13</v>
      </c>
      <c r="C31">
        <v>18.553617477416992</v>
      </c>
      <c r="E31">
        <v>-1.0161237237660323</v>
      </c>
      <c r="F31">
        <v>0.49444305353935619</v>
      </c>
      <c r="L31" s="58"/>
      <c r="M31" s="16"/>
      <c r="N31" s="16"/>
      <c r="O31" s="16"/>
    </row>
    <row r="32" spans="1:15" x14ac:dyDescent="0.3">
      <c r="A32" t="s">
        <v>124</v>
      </c>
      <c r="B32" t="s">
        <v>13</v>
      </c>
      <c r="C32">
        <v>18.569124221801758</v>
      </c>
      <c r="E32">
        <v>-1.031630468150798</v>
      </c>
      <c r="F32">
        <v>0.48915701333634842</v>
      </c>
      <c r="L32" s="58"/>
      <c r="M32" s="16"/>
      <c r="N32" s="16"/>
      <c r="O32" s="16"/>
    </row>
    <row r="33" spans="1:15" x14ac:dyDescent="0.3">
      <c r="A33" t="s">
        <v>123</v>
      </c>
      <c r="B33" t="s">
        <v>13</v>
      </c>
      <c r="C33">
        <v>18.835670471191406</v>
      </c>
      <c r="E33">
        <v>-1.2981767175404464</v>
      </c>
      <c r="F33">
        <v>0.40663978619352836</v>
      </c>
      <c r="L33" s="58"/>
      <c r="M33" s="16"/>
      <c r="N33" s="16"/>
      <c r="O33" s="16"/>
    </row>
    <row r="34" spans="1:15" x14ac:dyDescent="0.3">
      <c r="A34" t="s">
        <v>122</v>
      </c>
      <c r="B34" t="s">
        <v>13</v>
      </c>
      <c r="C34">
        <v>18.76591682434082</v>
      </c>
      <c r="E34">
        <v>-1.2284230706898605</v>
      </c>
      <c r="F34">
        <v>0.42678368441839482</v>
      </c>
      <c r="L34" s="58"/>
      <c r="M34" s="16"/>
      <c r="N34" s="16"/>
      <c r="O34" s="16"/>
    </row>
    <row r="35" spans="1:15" x14ac:dyDescent="0.3">
      <c r="A35" t="s">
        <v>121</v>
      </c>
      <c r="B35" t="s">
        <v>13</v>
      </c>
      <c r="C35">
        <v>18.166994094848633</v>
      </c>
      <c r="E35">
        <v>-0.62950034119767295</v>
      </c>
      <c r="F35">
        <v>0.64640024893680725</v>
      </c>
      <c r="L35" s="58"/>
      <c r="M35" s="16"/>
      <c r="N35" s="16"/>
      <c r="O35" s="16"/>
    </row>
    <row r="36" spans="1:15" x14ac:dyDescent="0.3">
      <c r="A36" t="s">
        <v>120</v>
      </c>
      <c r="B36" t="s">
        <v>13</v>
      </c>
      <c r="C36">
        <v>18.412443161010742</v>
      </c>
      <c r="E36">
        <v>-0.87494940735978233</v>
      </c>
      <c r="F36">
        <v>0.54527298771005261</v>
      </c>
      <c r="L36" s="58"/>
      <c r="M36" s="16"/>
      <c r="N36" s="16"/>
      <c r="O36" s="16"/>
    </row>
    <row r="37" spans="1:15" x14ac:dyDescent="0.3">
      <c r="A37" t="s">
        <v>119</v>
      </c>
      <c r="B37" t="s">
        <v>13</v>
      </c>
      <c r="C37">
        <v>17.922380447387695</v>
      </c>
      <c r="E37">
        <v>-0.38488669373673545</v>
      </c>
      <c r="F37">
        <v>0.76583914359636218</v>
      </c>
      <c r="L37" s="58"/>
      <c r="M37" s="16"/>
      <c r="N37" s="16"/>
      <c r="O37" s="16"/>
    </row>
    <row r="38" spans="1:15" x14ac:dyDescent="0.3">
      <c r="A38" t="s">
        <v>118</v>
      </c>
      <c r="B38" t="s">
        <v>13</v>
      </c>
      <c r="C38">
        <v>16.752569198608398</v>
      </c>
      <c r="E38">
        <v>0.78492455504256142</v>
      </c>
      <c r="F38">
        <v>1.7230022135984977</v>
      </c>
      <c r="L38" s="58"/>
      <c r="M38" s="16"/>
      <c r="N38" s="16"/>
      <c r="O38" s="16"/>
    </row>
    <row r="39" spans="1:15" x14ac:dyDescent="0.3">
      <c r="A39" t="s">
        <v>117</v>
      </c>
      <c r="B39" t="s">
        <v>13</v>
      </c>
      <c r="C39">
        <v>17.47270393371582</v>
      </c>
      <c r="E39">
        <v>6.4789819935139548E-2</v>
      </c>
      <c r="F39">
        <v>1.0459325512562418</v>
      </c>
      <c r="L39" s="58"/>
      <c r="M39" s="16"/>
      <c r="N39" s="16"/>
      <c r="O39" s="16"/>
    </row>
    <row r="40" spans="1:15" x14ac:dyDescent="0.3">
      <c r="A40" t="s">
        <v>116</v>
      </c>
      <c r="B40" t="s">
        <v>13</v>
      </c>
      <c r="C40">
        <v>17.098726272583008</v>
      </c>
      <c r="E40">
        <v>0.43876748106795205</v>
      </c>
      <c r="F40">
        <v>1.3554458522006385</v>
      </c>
      <c r="L40" s="58"/>
      <c r="M40" s="16"/>
      <c r="N40" s="16"/>
      <c r="O40" s="16"/>
    </row>
    <row r="41" spans="1:15" x14ac:dyDescent="0.3">
      <c r="A41" t="s">
        <v>115</v>
      </c>
      <c r="B41" t="s">
        <v>13</v>
      </c>
      <c r="C41">
        <v>17.084087371826172</v>
      </c>
      <c r="E41">
        <v>0.45340638182478799</v>
      </c>
      <c r="F41">
        <v>1.3692694579037776</v>
      </c>
      <c r="L41" s="58"/>
      <c r="M41" s="16"/>
      <c r="N41" s="16"/>
      <c r="O41" s="16"/>
    </row>
    <row r="42" spans="1:15" x14ac:dyDescent="0.3">
      <c r="A42" t="s">
        <v>114</v>
      </c>
      <c r="B42" t="s">
        <v>13</v>
      </c>
      <c r="C42">
        <v>17.623746871948242</v>
      </c>
      <c r="E42">
        <v>-8.6253118297282327E-2</v>
      </c>
      <c r="F42">
        <v>0.94196599313603635</v>
      </c>
      <c r="L42" s="58"/>
      <c r="M42" s="16"/>
      <c r="N42" s="16"/>
      <c r="O42" s="16"/>
    </row>
    <row r="43" spans="1:15" x14ac:dyDescent="0.3">
      <c r="A43" t="s">
        <v>113</v>
      </c>
      <c r="B43" t="s">
        <v>13</v>
      </c>
      <c r="C43">
        <v>17.059850692749023</v>
      </c>
      <c r="E43">
        <v>0.47764306090193642</v>
      </c>
      <c r="F43">
        <v>1.392466925954051</v>
      </c>
      <c r="L43" s="58"/>
      <c r="M43" s="16"/>
      <c r="N43" s="16"/>
      <c r="O43" s="16"/>
    </row>
    <row r="44" spans="1:15" x14ac:dyDescent="0.3">
      <c r="A44" t="s">
        <v>112</v>
      </c>
      <c r="B44" t="s">
        <v>13</v>
      </c>
      <c r="C44">
        <v>17.404838562011719</v>
      </c>
      <c r="E44">
        <v>0.13265519163924111</v>
      </c>
      <c r="F44">
        <v>1.0963095360678181</v>
      </c>
      <c r="L44" s="58"/>
      <c r="M44" s="16"/>
      <c r="N44" s="16"/>
      <c r="O44" s="16"/>
    </row>
    <row r="45" spans="1:15" x14ac:dyDescent="0.3">
      <c r="A45" t="s">
        <v>111</v>
      </c>
      <c r="B45" t="s">
        <v>13</v>
      </c>
      <c r="C45">
        <v>17.657918930053711</v>
      </c>
      <c r="E45">
        <v>-0.12042517640275108</v>
      </c>
      <c r="F45">
        <v>0.9199165022405783</v>
      </c>
      <c r="L45" s="58"/>
      <c r="M45" s="16"/>
      <c r="N45" s="16"/>
      <c r="O45" s="16"/>
    </row>
    <row r="46" spans="1:15" x14ac:dyDescent="0.3">
      <c r="A46" t="s">
        <v>110</v>
      </c>
      <c r="B46" t="s">
        <v>13</v>
      </c>
      <c r="C46">
        <v>18.909666061401367</v>
      </c>
      <c r="E46">
        <v>-1.3721723077504073</v>
      </c>
      <c r="F46">
        <v>0.38630913337966005</v>
      </c>
      <c r="L46" s="58"/>
      <c r="M46" s="16"/>
      <c r="N46" s="16"/>
      <c r="O46" s="16"/>
    </row>
    <row r="47" spans="1:15" x14ac:dyDescent="0.3">
      <c r="A47" t="s">
        <v>109</v>
      </c>
      <c r="B47" t="s">
        <v>13</v>
      </c>
      <c r="C47">
        <v>17.377376556396484</v>
      </c>
      <c r="E47">
        <v>0.16011719725447549</v>
      </c>
      <c r="F47">
        <v>1.1173779045197703</v>
      </c>
      <c r="L47" s="58"/>
      <c r="M47" s="16"/>
      <c r="N47" s="16"/>
      <c r="O47" s="16"/>
    </row>
    <row r="48" spans="1:15" x14ac:dyDescent="0.3">
      <c r="A48" t="s">
        <v>108</v>
      </c>
      <c r="B48" t="s">
        <v>13</v>
      </c>
      <c r="C48">
        <v>17.694936752319336</v>
      </c>
      <c r="E48">
        <v>-0.15744299866837608</v>
      </c>
      <c r="F48">
        <v>0.89661280052223413</v>
      </c>
      <c r="L48" s="58"/>
      <c r="M48" s="16"/>
      <c r="N48" s="16"/>
      <c r="O48" s="16"/>
    </row>
    <row r="49" spans="1:15" x14ac:dyDescent="0.3">
      <c r="A49" t="s">
        <v>107</v>
      </c>
      <c r="B49" t="s">
        <v>13</v>
      </c>
      <c r="C49">
        <v>17.620893478393555</v>
      </c>
      <c r="E49">
        <v>-8.3399724742594827E-2</v>
      </c>
      <c r="F49">
        <v>0.94383087751200312</v>
      </c>
      <c r="L49" s="58"/>
      <c r="M49" s="16"/>
      <c r="N49" s="16"/>
      <c r="O49" s="16"/>
    </row>
    <row r="50" spans="1:15" x14ac:dyDescent="0.3">
      <c r="A50" t="s">
        <v>106</v>
      </c>
      <c r="B50" t="s">
        <v>13</v>
      </c>
      <c r="C50">
        <v>17.612466812133789</v>
      </c>
      <c r="E50">
        <v>-7.4973058482829202E-2</v>
      </c>
      <c r="F50">
        <v>0.94935984954536734</v>
      </c>
      <c r="L50" s="58"/>
      <c r="M50" s="16"/>
      <c r="N50" s="16"/>
      <c r="O50" s="16"/>
    </row>
    <row r="51" spans="1:15" x14ac:dyDescent="0.3">
      <c r="A51" t="s">
        <v>105</v>
      </c>
      <c r="B51" t="s">
        <v>13</v>
      </c>
      <c r="C51">
        <v>17.618196487426758</v>
      </c>
      <c r="E51">
        <v>-8.0702733775797952E-2</v>
      </c>
      <c r="F51">
        <v>0.94559693621380558</v>
      </c>
      <c r="L51" s="58"/>
      <c r="M51" s="16"/>
      <c r="N51" s="16"/>
      <c r="O51" s="16"/>
    </row>
    <row r="52" spans="1:15" x14ac:dyDescent="0.3">
      <c r="A52" t="s">
        <v>104</v>
      </c>
      <c r="B52" t="s">
        <v>13</v>
      </c>
      <c r="C52">
        <v>17.644931793212891</v>
      </c>
      <c r="E52">
        <v>-0.10743803956193076</v>
      </c>
      <c r="F52">
        <v>0.92823497334859006</v>
      </c>
      <c r="L52" s="58"/>
      <c r="M52" s="16"/>
      <c r="N52" s="16"/>
      <c r="O52" s="16"/>
    </row>
    <row r="53" spans="1:15" x14ac:dyDescent="0.3">
      <c r="A53" t="s">
        <v>103</v>
      </c>
      <c r="B53" t="s">
        <v>13</v>
      </c>
      <c r="C53">
        <v>18.528203964233398</v>
      </c>
      <c r="E53">
        <v>-0.99071021058243858</v>
      </c>
      <c r="F53">
        <v>0.50322998375265438</v>
      </c>
      <c r="L53" s="58"/>
      <c r="M53" s="16"/>
      <c r="N53" s="16"/>
      <c r="O53" s="16"/>
    </row>
    <row r="54" spans="1:15" x14ac:dyDescent="0.3">
      <c r="A54" t="s">
        <v>102</v>
      </c>
      <c r="B54" t="s">
        <v>13</v>
      </c>
      <c r="C54">
        <v>18.963854471842449</v>
      </c>
      <c r="E54">
        <v>-1.4263607181914892</v>
      </c>
      <c r="F54">
        <v>0.37206827363352052</v>
      </c>
      <c r="L54" s="58"/>
      <c r="M54" s="16"/>
      <c r="N54" s="16"/>
      <c r="O54" s="16"/>
    </row>
    <row r="55" spans="1:15" x14ac:dyDescent="0.3">
      <c r="A55" t="s">
        <v>101</v>
      </c>
      <c r="B55" t="s">
        <v>13</v>
      </c>
      <c r="C55">
        <v>17.488818486531574</v>
      </c>
      <c r="E55">
        <v>4.8675267119385524E-2</v>
      </c>
      <c r="F55">
        <v>1.0343147438087137</v>
      </c>
      <c r="L55" s="58"/>
      <c r="M55" s="16"/>
      <c r="N55" s="16"/>
      <c r="O55" s="16"/>
    </row>
    <row r="56" spans="1:15" x14ac:dyDescent="0.3">
      <c r="A56" t="s">
        <v>100</v>
      </c>
      <c r="B56" t="s">
        <v>13</v>
      </c>
      <c r="C56">
        <v>17.602097829182942</v>
      </c>
      <c r="E56">
        <v>-6.4604075531981664E-2</v>
      </c>
      <c r="F56">
        <v>0.95620769742420952</v>
      </c>
      <c r="L56" s="58"/>
      <c r="M56" s="16"/>
      <c r="N56" s="16"/>
      <c r="O56" s="16"/>
    </row>
    <row r="57" spans="1:15" x14ac:dyDescent="0.3">
      <c r="A57" t="s">
        <v>99</v>
      </c>
      <c r="B57" t="s">
        <v>13</v>
      </c>
      <c r="C57">
        <v>17.81134033203125</v>
      </c>
      <c r="E57">
        <v>-0.27384657838029014</v>
      </c>
      <c r="F57">
        <v>0.82711132189703729</v>
      </c>
      <c r="L57" s="58"/>
      <c r="M57" s="16"/>
      <c r="N57" s="16"/>
      <c r="O57" s="16"/>
    </row>
    <row r="58" spans="1:15" x14ac:dyDescent="0.3">
      <c r="A58" t="s">
        <v>98</v>
      </c>
      <c r="B58" t="s">
        <v>13</v>
      </c>
      <c r="C58">
        <v>17.480459213256836</v>
      </c>
      <c r="E58">
        <v>5.7034540394123923E-2</v>
      </c>
      <c r="F58">
        <v>1.0403251732488663</v>
      </c>
      <c r="L58" s="58"/>
      <c r="M58" s="16"/>
      <c r="N58" s="16"/>
      <c r="O58" s="16"/>
    </row>
    <row r="59" spans="1:15" x14ac:dyDescent="0.3">
      <c r="A59" t="s">
        <v>97</v>
      </c>
      <c r="B59" t="s">
        <v>13</v>
      </c>
      <c r="C59">
        <v>18.569928487141926</v>
      </c>
      <c r="E59">
        <v>-1.032434733490966</v>
      </c>
      <c r="F59">
        <v>0.48888439689114366</v>
      </c>
      <c r="L59" s="58"/>
      <c r="M59" s="16"/>
      <c r="N59" s="16"/>
      <c r="O59" s="16"/>
    </row>
    <row r="60" spans="1:15" x14ac:dyDescent="0.3">
      <c r="A60" t="s">
        <v>96</v>
      </c>
      <c r="B60" t="s">
        <v>13</v>
      </c>
      <c r="C60">
        <v>17.877290089925129</v>
      </c>
      <c r="E60">
        <v>-0.33979633627416916</v>
      </c>
      <c r="F60">
        <v>0.79015284902843552</v>
      </c>
      <c r="L60" s="58"/>
      <c r="M60" s="16"/>
      <c r="N60" s="16"/>
      <c r="O60" s="16"/>
    </row>
    <row r="61" spans="1:15" x14ac:dyDescent="0.3">
      <c r="A61" t="s">
        <v>95</v>
      </c>
      <c r="B61" t="s">
        <v>13</v>
      </c>
      <c r="C61">
        <v>17.828900019327801</v>
      </c>
      <c r="E61">
        <v>-0.2914062656768408</v>
      </c>
      <c r="F61">
        <v>0.81710519770408352</v>
      </c>
      <c r="L61" s="58"/>
      <c r="M61" s="16"/>
      <c r="N61" s="16"/>
      <c r="O61" s="16"/>
    </row>
    <row r="62" spans="1:15" x14ac:dyDescent="0.3">
      <c r="A62" t="s">
        <v>94</v>
      </c>
      <c r="B62" t="s">
        <v>13</v>
      </c>
      <c r="C62">
        <v>17.846370697021484</v>
      </c>
      <c r="E62">
        <v>-0.30887694337052451</v>
      </c>
      <c r="F62">
        <v>0.80726992875126036</v>
      </c>
      <c r="L62" s="58"/>
      <c r="M62" s="16"/>
      <c r="N62" s="16"/>
      <c r="O62" s="16"/>
    </row>
    <row r="63" spans="1:15" x14ac:dyDescent="0.3">
      <c r="A63" t="s">
        <v>93</v>
      </c>
      <c r="B63" t="s">
        <v>13</v>
      </c>
      <c r="C63">
        <v>17.495884577433269</v>
      </c>
      <c r="E63">
        <v>4.1609176217690447E-2</v>
      </c>
      <c r="F63">
        <v>1.0292612204432474</v>
      </c>
      <c r="L63" s="58"/>
      <c r="M63" s="16"/>
      <c r="N63" s="16"/>
      <c r="O63" s="16"/>
    </row>
    <row r="64" spans="1:15" x14ac:dyDescent="0.3">
      <c r="A64" t="s">
        <v>92</v>
      </c>
      <c r="B64" t="s">
        <v>13</v>
      </c>
      <c r="C64">
        <v>17.674570083618164</v>
      </c>
      <c r="E64">
        <v>-0.1370763299672042</v>
      </c>
      <c r="F64">
        <v>0.90936013819127548</v>
      </c>
      <c r="L64" s="58"/>
      <c r="M64" s="16"/>
      <c r="N64" s="16"/>
      <c r="O64" s="16"/>
    </row>
    <row r="65" spans="1:15" x14ac:dyDescent="0.3">
      <c r="A65" t="s">
        <v>91</v>
      </c>
      <c r="B65" t="s">
        <v>13</v>
      </c>
      <c r="C65">
        <v>17.719934463500977</v>
      </c>
      <c r="E65">
        <v>-0.1824407098500167</v>
      </c>
      <c r="F65">
        <v>0.88121092730204209</v>
      </c>
      <c r="L65" s="58"/>
      <c r="M65" s="16"/>
      <c r="N65" s="16"/>
      <c r="O65" s="16"/>
    </row>
    <row r="66" spans="1:15" x14ac:dyDescent="0.3">
      <c r="A66" t="s">
        <v>90</v>
      </c>
      <c r="B66" t="s">
        <v>13</v>
      </c>
      <c r="C66">
        <v>18.319934844970703</v>
      </c>
      <c r="E66">
        <v>-0.78244109131974326</v>
      </c>
      <c r="F66">
        <v>0.58138224109127012</v>
      </c>
      <c r="L66" s="58"/>
      <c r="M66" s="16"/>
      <c r="N66" s="16"/>
      <c r="O66" s="16"/>
    </row>
    <row r="67" spans="1:15" x14ac:dyDescent="0.3">
      <c r="A67" t="s">
        <v>89</v>
      </c>
      <c r="B67" t="s">
        <v>13</v>
      </c>
      <c r="C67">
        <v>17.67230224609375</v>
      </c>
      <c r="E67">
        <v>-0.13480849244279014</v>
      </c>
      <c r="F67">
        <v>0.9107907265915508</v>
      </c>
      <c r="L67" s="58"/>
      <c r="M67" s="16"/>
      <c r="N67" s="16"/>
      <c r="O67" s="16"/>
    </row>
    <row r="68" spans="1:15" x14ac:dyDescent="0.3">
      <c r="A68" t="s">
        <v>88</v>
      </c>
      <c r="B68" t="s">
        <v>13</v>
      </c>
      <c r="C68">
        <v>17.729539235432942</v>
      </c>
      <c r="E68">
        <v>-0.19204548178198166</v>
      </c>
      <c r="F68">
        <v>0.87536373291954794</v>
      </c>
      <c r="L68" s="58"/>
      <c r="M68" s="16"/>
      <c r="N68" s="16"/>
      <c r="O68" s="16"/>
    </row>
    <row r="69" spans="1:15" x14ac:dyDescent="0.3">
      <c r="A69" t="s">
        <v>87</v>
      </c>
      <c r="B69" t="s">
        <v>13</v>
      </c>
      <c r="C69">
        <v>17.289680480957031</v>
      </c>
      <c r="E69">
        <v>0.24781327269392861</v>
      </c>
      <c r="F69">
        <v>1.187405970759366</v>
      </c>
      <c r="L69" s="58"/>
      <c r="M69" s="16"/>
      <c r="N69" s="16"/>
      <c r="O69" s="16"/>
    </row>
    <row r="70" spans="1:15" x14ac:dyDescent="0.3">
      <c r="A70" t="s">
        <v>86</v>
      </c>
      <c r="B70" t="s">
        <v>13</v>
      </c>
      <c r="C70">
        <v>18.114343643188477</v>
      </c>
      <c r="D70">
        <v>17.53749375365096</v>
      </c>
      <c r="E70">
        <v>-0.5768498895375167</v>
      </c>
      <c r="F70">
        <v>0.67042604908244097</v>
      </c>
      <c r="L70" s="58"/>
      <c r="M70" s="16"/>
      <c r="N70" s="16"/>
      <c r="O70" s="16"/>
    </row>
    <row r="71" spans="1:15" x14ac:dyDescent="0.3">
      <c r="A71" t="s">
        <v>85</v>
      </c>
      <c r="B71" t="s">
        <v>13</v>
      </c>
      <c r="C71">
        <v>17.781793594360352</v>
      </c>
      <c r="E71">
        <v>-0.2442998407093917</v>
      </c>
      <c r="F71">
        <v>0.84422541066294787</v>
      </c>
      <c r="L71" s="58"/>
      <c r="M71" s="16"/>
      <c r="N71" s="16"/>
      <c r="O71" s="16"/>
    </row>
    <row r="72" spans="1:15" x14ac:dyDescent="0.3">
      <c r="A72" t="s">
        <v>84</v>
      </c>
      <c r="B72" t="s">
        <v>13</v>
      </c>
      <c r="C72">
        <v>17.404470443725586</v>
      </c>
      <c r="E72">
        <v>0.13302330992537392</v>
      </c>
      <c r="F72">
        <v>1.096589306267425</v>
      </c>
      <c r="L72" s="58"/>
      <c r="M72" s="16"/>
      <c r="N72" s="16"/>
      <c r="O72" s="16"/>
    </row>
    <row r="73" spans="1:15" x14ac:dyDescent="0.3">
      <c r="A73" t="s">
        <v>83</v>
      </c>
      <c r="B73" t="s">
        <v>13</v>
      </c>
      <c r="C73">
        <v>17.102470397949219</v>
      </c>
      <c r="E73">
        <v>0.43502335570174111</v>
      </c>
      <c r="F73">
        <v>1.3519327192070374</v>
      </c>
      <c r="L73" s="58"/>
      <c r="M73" s="16"/>
      <c r="N73" s="16"/>
      <c r="O73" s="16"/>
    </row>
    <row r="74" spans="1:15" x14ac:dyDescent="0.3">
      <c r="A74" t="s">
        <v>82</v>
      </c>
      <c r="B74" t="s">
        <v>13</v>
      </c>
      <c r="C74">
        <v>17.242399215698242</v>
      </c>
      <c r="E74">
        <v>0.29509453795271767</v>
      </c>
      <c r="F74">
        <v>1.2269653760844723</v>
      </c>
      <c r="L74" s="58"/>
      <c r="M74" s="16"/>
      <c r="N74" s="16"/>
      <c r="O74" s="16"/>
    </row>
    <row r="75" spans="1:15" x14ac:dyDescent="0.3">
      <c r="A75" t="s">
        <v>81</v>
      </c>
      <c r="B75" t="s">
        <v>13</v>
      </c>
      <c r="C75">
        <v>17.819997787475586</v>
      </c>
      <c r="E75">
        <v>-0.28250403382462608</v>
      </c>
      <c r="F75">
        <v>0.82216277982875918</v>
      </c>
      <c r="L75" s="58"/>
      <c r="M75" s="16"/>
      <c r="N75" s="16"/>
      <c r="O75" s="16"/>
    </row>
    <row r="76" spans="1:15" x14ac:dyDescent="0.3">
      <c r="A76" t="s">
        <v>80</v>
      </c>
      <c r="B76" t="s">
        <v>13</v>
      </c>
      <c r="C76">
        <v>17.377126693725586</v>
      </c>
      <c r="E76">
        <v>0.16036705992537392</v>
      </c>
      <c r="F76">
        <v>1.1175714417524354</v>
      </c>
      <c r="L76" s="58"/>
      <c r="M76" s="16"/>
      <c r="N76" s="16"/>
      <c r="O76" s="16"/>
    </row>
    <row r="77" spans="1:15" x14ac:dyDescent="0.3">
      <c r="A77" t="s">
        <v>79</v>
      </c>
      <c r="B77" t="s">
        <v>13</v>
      </c>
      <c r="C77">
        <v>17.112800598144531</v>
      </c>
      <c r="E77">
        <v>0.42469315550642861</v>
      </c>
      <c r="F77">
        <v>1.3422869835530742</v>
      </c>
      <c r="L77" s="58"/>
      <c r="M77" s="16"/>
      <c r="N77" s="16"/>
      <c r="O77" s="16"/>
    </row>
    <row r="78" spans="1:15" x14ac:dyDescent="0.3">
      <c r="A78" t="s">
        <v>78</v>
      </c>
      <c r="B78" t="s">
        <v>13</v>
      </c>
      <c r="C78">
        <v>17.062044143676758</v>
      </c>
      <c r="E78">
        <v>0.47544960997420205</v>
      </c>
      <c r="F78">
        <v>1.3903514496410212</v>
      </c>
      <c r="L78" s="58"/>
      <c r="M78" s="16"/>
      <c r="N78" s="16"/>
      <c r="O78" s="16"/>
    </row>
    <row r="79" spans="1:15" x14ac:dyDescent="0.3">
      <c r="A79" t="s">
        <v>77</v>
      </c>
      <c r="B79" t="s">
        <v>13</v>
      </c>
      <c r="C79">
        <v>17.333593368530273</v>
      </c>
      <c r="E79">
        <v>0.20390038512068642</v>
      </c>
      <c r="F79">
        <v>1.1518081098190127</v>
      </c>
      <c r="L79" s="58"/>
      <c r="M79" s="16"/>
      <c r="N79" s="16"/>
      <c r="O79" s="16"/>
    </row>
    <row r="80" spans="1:15" x14ac:dyDescent="0.3">
      <c r="A80" t="s">
        <v>76</v>
      </c>
      <c r="B80" t="s">
        <v>13</v>
      </c>
      <c r="C80">
        <v>17.220344543457031</v>
      </c>
      <c r="E80">
        <v>0.31714921019392861</v>
      </c>
      <c r="F80">
        <v>1.2458662621576573</v>
      </c>
      <c r="L80" s="58"/>
      <c r="M80" s="16"/>
      <c r="N80" s="16"/>
      <c r="O80" s="16"/>
    </row>
    <row r="81" spans="1:15" x14ac:dyDescent="0.3">
      <c r="A81" t="s">
        <v>75</v>
      </c>
      <c r="B81" t="s">
        <v>13</v>
      </c>
      <c r="C81">
        <v>17.71327018737793</v>
      </c>
      <c r="E81">
        <v>-0.17577643372696983</v>
      </c>
      <c r="F81">
        <v>0.88529094246979578</v>
      </c>
      <c r="L81" s="58"/>
      <c r="M81" s="16"/>
      <c r="N81" s="16"/>
      <c r="O81" s="16"/>
    </row>
    <row r="82" spans="1:15" x14ac:dyDescent="0.3">
      <c r="A82" t="s">
        <v>74</v>
      </c>
      <c r="B82" t="s">
        <v>13</v>
      </c>
      <c r="C82">
        <v>17.26539421081543</v>
      </c>
      <c r="E82">
        <v>0.27209954283553017</v>
      </c>
      <c r="F82">
        <v>1.2075639079083638</v>
      </c>
      <c r="L82" s="58"/>
      <c r="M82" s="16"/>
      <c r="N82" s="16"/>
      <c r="O82" s="16"/>
    </row>
    <row r="83" spans="1:15" x14ac:dyDescent="0.3">
      <c r="A83" t="s">
        <v>73</v>
      </c>
      <c r="B83" t="s">
        <v>13</v>
      </c>
      <c r="C83">
        <v>16.978012084960938</v>
      </c>
      <c r="E83">
        <v>0.55948166869002236</v>
      </c>
      <c r="F83">
        <v>1.4737396371540641</v>
      </c>
      <c r="L83" s="58"/>
      <c r="M83" s="16"/>
      <c r="N83" s="16"/>
      <c r="O83" s="16"/>
    </row>
    <row r="84" spans="1:15" x14ac:dyDescent="0.3">
      <c r="A84" t="s">
        <v>72</v>
      </c>
      <c r="B84" t="s">
        <v>13</v>
      </c>
      <c r="C84">
        <v>17.162881851196289</v>
      </c>
      <c r="E84">
        <v>0.3746119024546708</v>
      </c>
      <c r="F84">
        <v>1.2964907404223782</v>
      </c>
      <c r="L84" s="58"/>
      <c r="M84" s="16"/>
      <c r="N84" s="16"/>
      <c r="O84" s="16"/>
    </row>
    <row r="85" spans="1:15" x14ac:dyDescent="0.3">
      <c r="A85" t="s">
        <v>71</v>
      </c>
      <c r="B85" t="s">
        <v>13</v>
      </c>
      <c r="C85">
        <v>18.550199508666992</v>
      </c>
      <c r="E85">
        <v>-1.0127057550160323</v>
      </c>
      <c r="F85">
        <v>0.49561585469631159</v>
      </c>
      <c r="L85" s="58"/>
      <c r="M85" s="16"/>
      <c r="N85" s="16"/>
      <c r="O85" s="16"/>
    </row>
    <row r="86" spans="1:15" x14ac:dyDescent="0.3">
      <c r="A86" t="s">
        <v>70</v>
      </c>
      <c r="B86" t="s">
        <v>13</v>
      </c>
      <c r="C86">
        <v>17.084112167358398</v>
      </c>
      <c r="E86">
        <v>0.45338158629256142</v>
      </c>
      <c r="F86">
        <v>1.3692459245358475</v>
      </c>
      <c r="L86" s="58"/>
      <c r="M86" s="16"/>
      <c r="N86" s="16"/>
      <c r="O86" s="16"/>
    </row>
    <row r="87" spans="1:15" x14ac:dyDescent="0.3">
      <c r="A87" t="s">
        <v>69</v>
      </c>
      <c r="B87" t="s">
        <v>13</v>
      </c>
      <c r="C87">
        <v>17.645711898803711</v>
      </c>
      <c r="E87">
        <v>-0.10821814515275108</v>
      </c>
      <c r="F87">
        <v>0.92773318639379831</v>
      </c>
      <c r="L87" s="58"/>
      <c r="M87" s="16"/>
      <c r="N87" s="16"/>
      <c r="O87" s="16"/>
    </row>
    <row r="88" spans="1:15" x14ac:dyDescent="0.3">
      <c r="A88" t="s">
        <v>68</v>
      </c>
      <c r="B88" t="s">
        <v>13</v>
      </c>
      <c r="C88">
        <v>17.947198867797852</v>
      </c>
      <c r="E88">
        <v>-0.4097051141468917</v>
      </c>
      <c r="F88">
        <v>0.75277722511755296</v>
      </c>
      <c r="L88" s="58"/>
      <c r="M88" s="16"/>
      <c r="N88" s="16"/>
      <c r="O88" s="16"/>
    </row>
    <row r="89" spans="1:15" x14ac:dyDescent="0.3">
      <c r="A89" t="s">
        <v>67</v>
      </c>
      <c r="B89" t="s">
        <v>13</v>
      </c>
      <c r="C89">
        <v>17.700601577758789</v>
      </c>
      <c r="E89">
        <v>-0.1631078241078292</v>
      </c>
      <c r="F89">
        <v>0.89309910143886628</v>
      </c>
      <c r="L89" s="58"/>
      <c r="M89" s="16"/>
      <c r="N89" s="16"/>
      <c r="O89" s="16"/>
    </row>
    <row r="90" spans="1:15" x14ac:dyDescent="0.3">
      <c r="A90" t="s">
        <v>66</v>
      </c>
      <c r="B90" t="s">
        <v>13</v>
      </c>
      <c r="C90">
        <v>17.733345031738281</v>
      </c>
      <c r="E90">
        <v>-0.19585127808732139</v>
      </c>
      <c r="F90">
        <v>0.87305758666172861</v>
      </c>
      <c r="L90" s="58"/>
      <c r="M90" s="16"/>
      <c r="N90" s="16"/>
      <c r="O90" s="16"/>
    </row>
    <row r="91" spans="1:15" x14ac:dyDescent="0.3">
      <c r="A91" t="s">
        <v>65</v>
      </c>
      <c r="B91" t="s">
        <v>13</v>
      </c>
      <c r="C91">
        <v>17.547981262207031</v>
      </c>
      <c r="E91">
        <v>-1.048750855607139E-2</v>
      </c>
      <c r="F91">
        <v>0.99275697109912819</v>
      </c>
      <c r="L91" s="58"/>
      <c r="M91" s="16"/>
      <c r="N91" s="16"/>
      <c r="O91" s="16"/>
    </row>
    <row r="92" spans="1:15" x14ac:dyDescent="0.3">
      <c r="A92" t="s">
        <v>64</v>
      </c>
      <c r="B92" t="s">
        <v>13</v>
      </c>
      <c r="C92">
        <v>17.380935668945313</v>
      </c>
      <c r="E92">
        <v>0.15655808470564736</v>
      </c>
      <c r="F92">
        <v>1.1146247431176202</v>
      </c>
      <c r="L92" s="58"/>
      <c r="M92" s="16"/>
      <c r="N92" s="16"/>
      <c r="O92" s="16"/>
    </row>
    <row r="93" spans="1:15" x14ac:dyDescent="0.3">
      <c r="A93" t="s">
        <v>63</v>
      </c>
      <c r="B93" t="s">
        <v>13</v>
      </c>
      <c r="C93">
        <v>17.064542770385742</v>
      </c>
      <c r="E93">
        <v>0.47295098326521767</v>
      </c>
      <c r="F93">
        <v>1.3879455616376966</v>
      </c>
      <c r="L93" s="58"/>
      <c r="M93" s="16"/>
      <c r="N93" s="16"/>
      <c r="O93" s="16"/>
    </row>
    <row r="94" spans="1:15" x14ac:dyDescent="0.3">
      <c r="A94" t="s">
        <v>62</v>
      </c>
      <c r="B94" t="s">
        <v>13</v>
      </c>
      <c r="C94">
        <v>17.109477996826172</v>
      </c>
      <c r="E94">
        <v>0.42801575682478799</v>
      </c>
      <c r="F94">
        <v>1.3453819024318652</v>
      </c>
      <c r="L94" s="58"/>
      <c r="M94" s="16"/>
      <c r="N94" s="16"/>
      <c r="O94" s="16"/>
    </row>
    <row r="95" spans="1:15" x14ac:dyDescent="0.3">
      <c r="A95" t="s">
        <v>61</v>
      </c>
      <c r="B95" t="s">
        <v>13</v>
      </c>
      <c r="C95">
        <v>16.978916168212891</v>
      </c>
      <c r="E95">
        <v>0.55857758543806924</v>
      </c>
      <c r="F95">
        <v>1.4728163887227406</v>
      </c>
      <c r="L95" s="58"/>
      <c r="M95" s="16"/>
      <c r="N95" s="16"/>
      <c r="O95" s="16"/>
    </row>
    <row r="96" spans="1:15" x14ac:dyDescent="0.3">
      <c r="A96" t="s">
        <v>60</v>
      </c>
      <c r="B96" t="s">
        <v>13</v>
      </c>
      <c r="C96">
        <v>17.96026611328125</v>
      </c>
      <c r="E96">
        <v>-0.42277235963029014</v>
      </c>
      <c r="F96">
        <v>0.7459897124936804</v>
      </c>
      <c r="L96" s="58"/>
      <c r="M96" s="16"/>
      <c r="N96" s="16"/>
      <c r="O96" s="16"/>
    </row>
    <row r="97" spans="1:15" x14ac:dyDescent="0.3">
      <c r="A97" t="s">
        <v>59</v>
      </c>
      <c r="B97" t="s">
        <v>13</v>
      </c>
      <c r="C97">
        <v>17.075754165649414</v>
      </c>
      <c r="E97">
        <v>0.4617395880015458</v>
      </c>
      <c r="F97">
        <v>1.3772014337953351</v>
      </c>
      <c r="L97" s="58"/>
      <c r="M97" s="16"/>
      <c r="N97" s="16"/>
      <c r="O97" s="16"/>
    </row>
    <row r="98" spans="1:15" x14ac:dyDescent="0.3">
      <c r="A98" t="s">
        <v>58</v>
      </c>
      <c r="B98" t="s">
        <v>13</v>
      </c>
      <c r="C98">
        <v>16.870111465454102</v>
      </c>
      <c r="E98">
        <v>0.6673822881968583</v>
      </c>
      <c r="F98">
        <v>1.5881886474921962</v>
      </c>
      <c r="L98" s="58"/>
      <c r="M98" s="16"/>
      <c r="N98" s="16"/>
      <c r="O98" s="16"/>
    </row>
    <row r="99" spans="1:15" x14ac:dyDescent="0.3">
      <c r="A99" t="s">
        <v>57</v>
      </c>
      <c r="B99" t="s">
        <v>13</v>
      </c>
      <c r="C99">
        <v>16.585912704467773</v>
      </c>
      <c r="E99">
        <v>0.95158104918318642</v>
      </c>
      <c r="F99">
        <v>1.9339909571873595</v>
      </c>
      <c r="L99" s="58"/>
      <c r="M99" s="16"/>
      <c r="N99" s="16"/>
      <c r="O99" s="16"/>
    </row>
    <row r="100" spans="1:15" x14ac:dyDescent="0.3">
      <c r="A100" t="s">
        <v>56</v>
      </c>
      <c r="B100" t="s">
        <v>13</v>
      </c>
      <c r="C100">
        <v>17.397867202758789</v>
      </c>
      <c r="E100">
        <v>0.1396265508921708</v>
      </c>
      <c r="F100">
        <v>1.1016199189256237</v>
      </c>
      <c r="L100" s="58"/>
      <c r="M100" s="16"/>
      <c r="N100" s="16"/>
      <c r="O100" s="16"/>
    </row>
    <row r="101" spans="1:15" x14ac:dyDescent="0.3">
      <c r="A101" t="s">
        <v>55</v>
      </c>
      <c r="B101" t="s">
        <v>13</v>
      </c>
      <c r="C101">
        <v>16.989242553710938</v>
      </c>
      <c r="E101">
        <v>0.54825119994002236</v>
      </c>
      <c r="F101">
        <v>1.4623120418580684</v>
      </c>
      <c r="L101" s="58"/>
      <c r="M101" s="16"/>
      <c r="N101" s="16"/>
      <c r="O101" s="16"/>
    </row>
    <row r="102" spans="1:15" x14ac:dyDescent="0.3">
      <c r="A102" t="s">
        <v>54</v>
      </c>
      <c r="B102" t="s">
        <v>13</v>
      </c>
      <c r="C102">
        <v>17.142507553100586</v>
      </c>
      <c r="E102">
        <v>0.39498620055037392</v>
      </c>
      <c r="F102">
        <v>1.3149301827724982</v>
      </c>
      <c r="L102" s="58"/>
      <c r="M102" s="16"/>
      <c r="N102" s="16"/>
      <c r="O102" s="16"/>
    </row>
    <row r="103" spans="1:15" x14ac:dyDescent="0.3">
      <c r="A103" t="s">
        <v>53</v>
      </c>
      <c r="B103" t="s">
        <v>13</v>
      </c>
      <c r="C103">
        <v>17.330879211425781</v>
      </c>
      <c r="E103">
        <v>0.20661454222517861</v>
      </c>
      <c r="F103">
        <v>1.1539770579235158</v>
      </c>
      <c r="L103" s="58"/>
      <c r="M103" s="16"/>
      <c r="N103" s="16"/>
      <c r="O103" s="16"/>
    </row>
    <row r="104" spans="1:15" x14ac:dyDescent="0.3">
      <c r="A104" t="s">
        <v>52</v>
      </c>
      <c r="B104" t="s">
        <v>13</v>
      </c>
      <c r="C104">
        <v>17.068517684936523</v>
      </c>
      <c r="E104">
        <v>0.46897606871443642</v>
      </c>
      <c r="F104">
        <v>1.3841267561005219</v>
      </c>
      <c r="L104" s="58"/>
      <c r="M104" s="16"/>
      <c r="N104" s="16"/>
      <c r="O104" s="16"/>
    </row>
    <row r="105" spans="1:15" x14ac:dyDescent="0.3">
      <c r="A105" t="s">
        <v>51</v>
      </c>
      <c r="B105" t="s">
        <v>13</v>
      </c>
      <c r="C105">
        <v>17.340631484985352</v>
      </c>
      <c r="E105">
        <v>0.1968622686656083</v>
      </c>
      <c r="F105">
        <v>1.1462027547215912</v>
      </c>
      <c r="L105" s="58"/>
      <c r="M105" s="16"/>
      <c r="N105" s="16"/>
      <c r="O105" s="16"/>
    </row>
    <row r="106" spans="1:15" x14ac:dyDescent="0.3">
      <c r="A106" t="s">
        <v>50</v>
      </c>
      <c r="B106" t="s">
        <v>13</v>
      </c>
      <c r="C106">
        <v>17.41288948059082</v>
      </c>
      <c r="E106">
        <v>0.12460427306013955</v>
      </c>
      <c r="F106">
        <v>1.0902086506724551</v>
      </c>
      <c r="L106" s="58"/>
      <c r="M106" s="16"/>
      <c r="N106" s="16"/>
      <c r="O106" s="16"/>
    </row>
    <row r="107" spans="1:15" x14ac:dyDescent="0.3">
      <c r="A107" t="s">
        <v>49</v>
      </c>
      <c r="B107" t="s">
        <v>13</v>
      </c>
      <c r="C107">
        <v>17.757711410522461</v>
      </c>
      <c r="E107">
        <v>-0.22021765687150108</v>
      </c>
      <c r="F107">
        <v>0.85843591594609669</v>
      </c>
      <c r="L107" s="58"/>
      <c r="M107" s="16"/>
      <c r="N107" s="16"/>
      <c r="O107" s="16"/>
    </row>
    <row r="108" spans="1:15" x14ac:dyDescent="0.3">
      <c r="A108" t="s">
        <v>48</v>
      </c>
      <c r="B108" t="s">
        <v>13</v>
      </c>
      <c r="C108">
        <v>17.013368606567383</v>
      </c>
      <c r="E108">
        <v>0.52412514708357705</v>
      </c>
      <c r="F108">
        <v>1.4380612725623143</v>
      </c>
      <c r="L108" s="58"/>
      <c r="M108" s="16"/>
      <c r="N108" s="16"/>
      <c r="O108" s="16"/>
    </row>
    <row r="109" spans="1:15" x14ac:dyDescent="0.3">
      <c r="A109" t="s">
        <v>47</v>
      </c>
      <c r="B109" t="s">
        <v>13</v>
      </c>
      <c r="C109">
        <v>17.787492752075195</v>
      </c>
      <c r="E109">
        <v>-0.24999899842423545</v>
      </c>
      <c r="F109">
        <v>0.84089699903735449</v>
      </c>
      <c r="L109" s="58"/>
      <c r="M109" s="16"/>
      <c r="N109" s="16"/>
      <c r="O109" s="16"/>
    </row>
    <row r="110" spans="1:15" x14ac:dyDescent="0.3">
      <c r="A110" t="s">
        <v>46</v>
      </c>
      <c r="B110" t="s">
        <v>13</v>
      </c>
      <c r="C110">
        <v>16.419809341430664</v>
      </c>
      <c r="E110">
        <v>1.1176844122202958</v>
      </c>
      <c r="F110">
        <v>2.1699840104875361</v>
      </c>
      <c r="L110" s="58"/>
      <c r="M110" s="16"/>
      <c r="N110" s="16"/>
      <c r="O110" s="16"/>
    </row>
    <row r="111" spans="1:15" x14ac:dyDescent="0.3">
      <c r="A111" t="s">
        <v>45</v>
      </c>
      <c r="B111" t="s">
        <v>13</v>
      </c>
      <c r="C111">
        <v>17.198919296264648</v>
      </c>
      <c r="E111">
        <v>0.33857445738631142</v>
      </c>
      <c r="F111">
        <v>1.2645065038701178</v>
      </c>
      <c r="L111" s="58"/>
      <c r="M111" s="16"/>
      <c r="N111" s="16"/>
      <c r="O111" s="16"/>
    </row>
    <row r="112" spans="1:15" x14ac:dyDescent="0.3">
      <c r="A112" t="s">
        <v>44</v>
      </c>
      <c r="B112" t="s">
        <v>13</v>
      </c>
      <c r="C112">
        <v>17.113977432250977</v>
      </c>
      <c r="E112">
        <v>0.4235163213999833</v>
      </c>
      <c r="F112">
        <v>1.3411925006871932</v>
      </c>
      <c r="L112" s="58"/>
      <c r="M112" s="16"/>
      <c r="N112" s="16"/>
      <c r="O112" s="16"/>
    </row>
    <row r="113" spans="1:15" x14ac:dyDescent="0.3">
      <c r="A113" t="s">
        <v>43</v>
      </c>
      <c r="B113" t="s">
        <v>13</v>
      </c>
      <c r="C113">
        <v>16.824974060058594</v>
      </c>
      <c r="E113">
        <v>0.71251969359236611</v>
      </c>
      <c r="F113">
        <v>1.6386635756056289</v>
      </c>
      <c r="L113" s="58"/>
      <c r="M113" s="16"/>
      <c r="N113" s="16"/>
      <c r="O113" s="16"/>
    </row>
    <row r="114" spans="1:15" x14ac:dyDescent="0.3">
      <c r="A114" t="s">
        <v>42</v>
      </c>
      <c r="B114" t="s">
        <v>13</v>
      </c>
      <c r="C114">
        <v>17.500789642333984</v>
      </c>
      <c r="E114">
        <v>3.6704111316975485E-2</v>
      </c>
      <c r="F114">
        <v>1.0257677445351965</v>
      </c>
      <c r="L114" s="58"/>
      <c r="M114" s="16"/>
      <c r="N114" s="16"/>
      <c r="O114" s="16"/>
    </row>
    <row r="115" spans="1:15" x14ac:dyDescent="0.3">
      <c r="A115" t="s">
        <v>41</v>
      </c>
      <c r="B115" t="s">
        <v>13</v>
      </c>
      <c r="C115">
        <v>17.029386520385742</v>
      </c>
      <c r="E115">
        <v>0.50810723326521767</v>
      </c>
      <c r="F115">
        <v>1.4221831153046738</v>
      </c>
      <c r="L115" s="58"/>
      <c r="M115" s="16"/>
      <c r="N115" s="16"/>
      <c r="O115" s="16"/>
    </row>
    <row r="116" spans="1:15" x14ac:dyDescent="0.3">
      <c r="A116" t="s">
        <v>40</v>
      </c>
      <c r="B116" t="s">
        <v>13</v>
      </c>
      <c r="C116">
        <v>18.05146598815918</v>
      </c>
      <c r="E116">
        <v>-0.51397223450821983</v>
      </c>
      <c r="F116">
        <v>0.70029163782728987</v>
      </c>
      <c r="L116" s="58"/>
      <c r="M116" s="16"/>
      <c r="N116" s="16"/>
      <c r="O116" s="16"/>
    </row>
    <row r="117" spans="1:15" x14ac:dyDescent="0.3">
      <c r="A117" t="s">
        <v>39</v>
      </c>
      <c r="B117" t="s">
        <v>13</v>
      </c>
      <c r="C117">
        <v>16.753389358520508</v>
      </c>
      <c r="E117">
        <v>0.78410439513045205</v>
      </c>
      <c r="F117">
        <v>1.7220229798021445</v>
      </c>
      <c r="L117" s="58"/>
      <c r="M117" s="16"/>
      <c r="N117" s="16"/>
      <c r="O117" s="16"/>
    </row>
    <row r="118" spans="1:15" x14ac:dyDescent="0.3">
      <c r="A118" t="s">
        <v>38</v>
      </c>
      <c r="B118" t="s">
        <v>13</v>
      </c>
      <c r="C118">
        <v>17.303327560424805</v>
      </c>
      <c r="E118">
        <v>0.23416619322615517</v>
      </c>
      <c r="F118">
        <v>1.176226739533029</v>
      </c>
      <c r="L118" s="58"/>
      <c r="M118" s="16"/>
      <c r="N118" s="16"/>
      <c r="O118" s="16"/>
    </row>
    <row r="119" spans="1:15" x14ac:dyDescent="0.3">
      <c r="A119" t="s">
        <v>37</v>
      </c>
      <c r="B119" t="s">
        <v>13</v>
      </c>
      <c r="C119">
        <v>17.129842758178711</v>
      </c>
      <c r="E119">
        <v>0.40765099547224892</v>
      </c>
      <c r="F119">
        <v>1.3265242003142148</v>
      </c>
      <c r="L119" s="58"/>
      <c r="M119" s="16"/>
      <c r="N119" s="16"/>
      <c r="O119" s="16"/>
    </row>
    <row r="120" spans="1:15" x14ac:dyDescent="0.3">
      <c r="A120" t="s">
        <v>36</v>
      </c>
      <c r="B120" t="s">
        <v>13</v>
      </c>
      <c r="C120">
        <v>17.213781356811523</v>
      </c>
      <c r="E120">
        <v>0.32371239683943642</v>
      </c>
      <c r="F120">
        <v>1.2515469362498963</v>
      </c>
      <c r="L120" s="58"/>
      <c r="M120" s="16"/>
      <c r="N120" s="16"/>
      <c r="O120" s="16"/>
    </row>
    <row r="121" spans="1:15" x14ac:dyDescent="0.3">
      <c r="A121" t="s">
        <v>35</v>
      </c>
      <c r="B121" t="s">
        <v>13</v>
      </c>
      <c r="C121">
        <v>17.110313415527344</v>
      </c>
      <c r="E121">
        <v>0.42718033812361611</v>
      </c>
      <c r="F121">
        <v>1.3446030601896874</v>
      </c>
      <c r="L121" s="58"/>
      <c r="M121" s="16"/>
      <c r="N121" s="16"/>
      <c r="O121" s="16"/>
    </row>
    <row r="122" spans="1:15" x14ac:dyDescent="0.3">
      <c r="A122" t="s">
        <v>34</v>
      </c>
      <c r="B122" t="s">
        <v>13</v>
      </c>
      <c r="C122">
        <v>16.493818283081055</v>
      </c>
      <c r="E122">
        <v>1.0436754705699052</v>
      </c>
      <c r="F122">
        <v>2.0614728639950104</v>
      </c>
      <c r="L122" s="58"/>
      <c r="M122" s="16"/>
      <c r="N122" s="16"/>
      <c r="O122" s="16"/>
    </row>
    <row r="123" spans="1:15" x14ac:dyDescent="0.3">
      <c r="A123" t="s">
        <v>33</v>
      </c>
      <c r="B123" t="s">
        <v>13</v>
      </c>
      <c r="C123">
        <v>17.515104293823242</v>
      </c>
      <c r="E123">
        <v>2.2389459827717673E-2</v>
      </c>
      <c r="F123">
        <v>1.0156402389762325</v>
      </c>
      <c r="L123" s="58"/>
      <c r="M123" s="16"/>
      <c r="N123" s="16"/>
      <c r="O123" s="16"/>
    </row>
    <row r="124" spans="1:15" x14ac:dyDescent="0.3">
      <c r="A124" t="s">
        <v>32</v>
      </c>
      <c r="B124" t="s">
        <v>13</v>
      </c>
      <c r="C124">
        <v>17.298718134562176</v>
      </c>
      <c r="E124">
        <v>0.2387756190887842</v>
      </c>
      <c r="F124">
        <v>1.1799908062785376</v>
      </c>
      <c r="L124" s="58"/>
      <c r="M124" s="16"/>
      <c r="N124" s="16"/>
      <c r="O124" s="16"/>
    </row>
    <row r="125" spans="1:15" x14ac:dyDescent="0.3">
      <c r="A125" t="s">
        <v>31</v>
      </c>
      <c r="B125" t="s">
        <v>13</v>
      </c>
      <c r="C125">
        <v>17.449555079142254</v>
      </c>
      <c r="E125">
        <v>8.7938674508706072E-2</v>
      </c>
      <c r="F125">
        <v>1.0628504941837977</v>
      </c>
      <c r="L125" s="58"/>
      <c r="M125" s="16"/>
      <c r="N125" s="16"/>
      <c r="O125" s="16"/>
    </row>
    <row r="126" spans="1:15" x14ac:dyDescent="0.3">
      <c r="A126" t="s">
        <v>30</v>
      </c>
      <c r="B126" t="s">
        <v>13</v>
      </c>
      <c r="C126">
        <v>17.593889236450195</v>
      </c>
      <c r="E126">
        <v>-5.6395482799235452E-2</v>
      </c>
      <c r="F126">
        <v>0.96166379975935135</v>
      </c>
      <c r="L126" s="58"/>
      <c r="M126" s="16"/>
      <c r="N126" s="16"/>
      <c r="O126" s="16"/>
    </row>
    <row r="127" spans="1:15" x14ac:dyDescent="0.3">
      <c r="A127" t="s">
        <v>29</v>
      </c>
      <c r="B127" t="s">
        <v>13</v>
      </c>
      <c r="C127">
        <v>18.371285756429035</v>
      </c>
      <c r="E127">
        <v>-0.83379200277807541</v>
      </c>
      <c r="F127">
        <v>0.5610526228992887</v>
      </c>
      <c r="L127" s="58"/>
      <c r="M127" s="16"/>
      <c r="N127" s="16"/>
      <c r="O127" s="16"/>
    </row>
    <row r="128" spans="1:15" x14ac:dyDescent="0.3">
      <c r="A128" t="s">
        <v>28</v>
      </c>
      <c r="B128" t="s">
        <v>13</v>
      </c>
      <c r="C128">
        <v>18.508598327636719</v>
      </c>
      <c r="E128">
        <v>-0.97110457398575889</v>
      </c>
      <c r="F128">
        <v>0.51011535248942597</v>
      </c>
      <c r="L128" s="58"/>
      <c r="M128" s="16"/>
      <c r="N128" s="16"/>
      <c r="O128" s="16"/>
    </row>
    <row r="129" spans="1:15" x14ac:dyDescent="0.3">
      <c r="A129" t="s">
        <v>27</v>
      </c>
      <c r="B129" t="s">
        <v>13</v>
      </c>
      <c r="C129">
        <v>18.202795664469402</v>
      </c>
      <c r="E129">
        <v>-0.66530191081844237</v>
      </c>
      <c r="F129">
        <v>0.63055673486189134</v>
      </c>
      <c r="L129" s="58"/>
      <c r="M129" s="16"/>
      <c r="N129" s="16"/>
      <c r="O129" s="16"/>
    </row>
    <row r="130" spans="1:15" x14ac:dyDescent="0.3">
      <c r="A130" t="s">
        <v>26</v>
      </c>
      <c r="B130" t="s">
        <v>13</v>
      </c>
      <c r="C130">
        <v>17.417985916137695</v>
      </c>
      <c r="E130">
        <v>0.11950783751326455</v>
      </c>
      <c r="F130">
        <v>1.0863641958931838</v>
      </c>
      <c r="L130" s="58"/>
      <c r="M130" s="16"/>
      <c r="N130" s="16"/>
      <c r="O130" s="16"/>
    </row>
    <row r="131" spans="1:15" x14ac:dyDescent="0.3">
      <c r="A131" t="s">
        <v>25</v>
      </c>
      <c r="B131" t="s">
        <v>13</v>
      </c>
      <c r="C131">
        <v>17.814903259277344</v>
      </c>
      <c r="E131">
        <v>-0.27740950562638389</v>
      </c>
      <c r="F131">
        <v>0.82507118073919905</v>
      </c>
      <c r="L131" s="58"/>
      <c r="M131" s="16"/>
      <c r="N131" s="16"/>
      <c r="O131" s="16"/>
    </row>
    <row r="132" spans="1:15" x14ac:dyDescent="0.3">
      <c r="A132" t="s">
        <v>24</v>
      </c>
      <c r="B132" t="s">
        <v>13</v>
      </c>
      <c r="C132">
        <v>17.768339792887371</v>
      </c>
      <c r="E132">
        <v>-0.23084603923641112</v>
      </c>
      <c r="F132">
        <v>0.8521350279163129</v>
      </c>
      <c r="L132" s="58"/>
      <c r="M132" s="16"/>
      <c r="N132" s="16"/>
      <c r="O132" s="16"/>
    </row>
    <row r="133" spans="1:15" x14ac:dyDescent="0.3">
      <c r="A133" t="s">
        <v>23</v>
      </c>
      <c r="B133" t="s">
        <v>13</v>
      </c>
      <c r="C133">
        <v>17.931533177693684</v>
      </c>
      <c r="E133">
        <v>-0.39403942404272385</v>
      </c>
      <c r="F133">
        <v>0.76099589465637629</v>
      </c>
      <c r="L133" s="58"/>
      <c r="M133" s="16"/>
      <c r="N133" s="16"/>
      <c r="O133" s="16"/>
    </row>
    <row r="134" spans="1:15" x14ac:dyDescent="0.3">
      <c r="A134" t="s">
        <v>22</v>
      </c>
      <c r="B134" t="s">
        <v>13</v>
      </c>
      <c r="C134">
        <v>19.076873143513996</v>
      </c>
      <c r="E134">
        <v>-1.5393793898630364</v>
      </c>
      <c r="F134">
        <v>0.34403341699630074</v>
      </c>
      <c r="L134" s="58"/>
      <c r="M134" s="16"/>
      <c r="N134" s="16"/>
      <c r="O134" s="16"/>
    </row>
    <row r="135" spans="1:15" x14ac:dyDescent="0.3">
      <c r="A135" t="s">
        <v>21</v>
      </c>
      <c r="B135" t="s">
        <v>13</v>
      </c>
      <c r="C135">
        <v>18.903445561726887</v>
      </c>
      <c r="E135">
        <v>-1.365951808075927</v>
      </c>
      <c r="F135">
        <v>0.38797838698837089</v>
      </c>
      <c r="L135" s="58"/>
      <c r="M135" s="16"/>
      <c r="N135" s="16"/>
      <c r="O135" s="16"/>
    </row>
    <row r="136" spans="1:15" x14ac:dyDescent="0.3">
      <c r="A136" t="s">
        <v>20</v>
      </c>
      <c r="B136" t="s">
        <v>13</v>
      </c>
      <c r="C136">
        <v>19.490109761555988</v>
      </c>
      <c r="E136">
        <v>-1.9526160079050285</v>
      </c>
      <c r="F136">
        <v>0.25834735028643302</v>
      </c>
      <c r="L136" s="58"/>
      <c r="M136" s="16"/>
      <c r="N136" s="16"/>
      <c r="O136" s="16"/>
    </row>
    <row r="137" spans="1:15" x14ac:dyDescent="0.3">
      <c r="A137" t="s">
        <v>19</v>
      </c>
      <c r="B137" t="s">
        <v>13</v>
      </c>
      <c r="C137">
        <v>18.030110041300457</v>
      </c>
      <c r="E137">
        <v>-0.49261628764949705</v>
      </c>
      <c r="F137">
        <v>0.71073503003472827</v>
      </c>
      <c r="L137" s="58"/>
      <c r="M137" s="16"/>
      <c r="N137" s="16"/>
      <c r="O137" s="16"/>
    </row>
    <row r="138" spans="1:15" x14ac:dyDescent="0.3">
      <c r="A138" t="s">
        <v>18</v>
      </c>
      <c r="B138" t="s">
        <v>13</v>
      </c>
      <c r="C138">
        <v>19.380491892496746</v>
      </c>
      <c r="E138">
        <v>-1.8429981388457861</v>
      </c>
      <c r="F138">
        <v>0.278741914273757</v>
      </c>
      <c r="L138" s="58"/>
      <c r="M138" s="16"/>
      <c r="N138" s="16"/>
      <c r="O138" s="16"/>
    </row>
    <row r="139" spans="1:15" x14ac:dyDescent="0.3">
      <c r="A139" t="s">
        <v>17</v>
      </c>
      <c r="B139" t="s">
        <v>13</v>
      </c>
      <c r="C139">
        <v>16.444562911987305</v>
      </c>
      <c r="E139">
        <v>1.0929308416636552</v>
      </c>
      <c r="F139">
        <v>2.1330693064701349</v>
      </c>
      <c r="L139" s="58"/>
      <c r="M139" s="16"/>
      <c r="N139" s="16"/>
      <c r="O139" s="16"/>
    </row>
    <row r="140" spans="1:15" x14ac:dyDescent="0.3">
      <c r="A140" t="s">
        <v>16</v>
      </c>
      <c r="B140" t="s">
        <v>13</v>
      </c>
      <c r="C140">
        <v>18.933053970336914</v>
      </c>
      <c r="E140">
        <v>-1.3955602166859542</v>
      </c>
      <c r="F140">
        <v>0.38009706316468139</v>
      </c>
      <c r="L140" s="58"/>
      <c r="M140" s="16"/>
      <c r="N140" s="16"/>
      <c r="O140" s="16"/>
    </row>
    <row r="141" spans="1:15" x14ac:dyDescent="0.3">
      <c r="A141" t="s">
        <v>15</v>
      </c>
      <c r="B141" t="s">
        <v>13</v>
      </c>
      <c r="C141">
        <v>18.54426383972168</v>
      </c>
      <c r="E141">
        <v>-1.0067700860707198</v>
      </c>
      <c r="F141">
        <v>0.4976591636412972</v>
      </c>
      <c r="L141" s="58"/>
      <c r="M141" s="16"/>
      <c r="N141" s="16"/>
      <c r="O141" s="16"/>
    </row>
    <row r="142" spans="1:15" s="8" customFormat="1" x14ac:dyDescent="0.3">
      <c r="A142" s="8" t="s">
        <v>14</v>
      </c>
      <c r="B142" s="8" t="s">
        <v>13</v>
      </c>
      <c r="C142" s="8">
        <v>18.250511169433594</v>
      </c>
      <c r="E142" s="8">
        <v>-0.71301741578263389</v>
      </c>
      <c r="F142" s="8">
        <v>0.61004289083651231</v>
      </c>
      <c r="L142" s="91"/>
      <c r="M142" s="91"/>
      <c r="N142" s="91"/>
      <c r="O142" s="91"/>
    </row>
    <row r="143" spans="1:15" x14ac:dyDescent="0.3">
      <c r="A143" t="s">
        <v>152</v>
      </c>
      <c r="B143" t="s">
        <v>162</v>
      </c>
      <c r="C143">
        <v>20.870115280151367</v>
      </c>
      <c r="E143">
        <v>-0.39684341813875434</v>
      </c>
      <c r="F143">
        <v>0.75951827419971485</v>
      </c>
      <c r="G143">
        <v>0.92264970079742148</v>
      </c>
      <c r="H143">
        <v>0.82319245705415989</v>
      </c>
      <c r="I143">
        <v>-0.2806983320680343</v>
      </c>
      <c r="J143">
        <v>0.63969365901227637</v>
      </c>
      <c r="K143">
        <v>0.69042241823430395</v>
      </c>
      <c r="L143" s="58"/>
      <c r="M143" s="16"/>
      <c r="N143" s="16"/>
      <c r="O143" s="16"/>
    </row>
    <row r="144" spans="1:15" x14ac:dyDescent="0.3">
      <c r="A144" t="s">
        <v>151</v>
      </c>
      <c r="B144" t="s">
        <v>162</v>
      </c>
      <c r="C144">
        <v>20.800569534301758</v>
      </c>
      <c r="E144">
        <v>-0.32729767228914497</v>
      </c>
      <c r="F144">
        <v>0.79702800822049369</v>
      </c>
      <c r="G144">
        <v>1.0310553552665538</v>
      </c>
      <c r="H144">
        <v>0.7730215493759226</v>
      </c>
      <c r="I144">
        <v>-0.37141946243912816</v>
      </c>
      <c r="L144" s="58"/>
      <c r="M144" s="16"/>
      <c r="N144" s="16"/>
      <c r="O144" s="16"/>
    </row>
    <row r="145" spans="1:15" x14ac:dyDescent="0.3">
      <c r="A145" t="s">
        <v>150</v>
      </c>
      <c r="B145" t="s">
        <v>162</v>
      </c>
      <c r="C145">
        <v>21.598562240600586</v>
      </c>
      <c r="E145">
        <v>-1.1252903785879731</v>
      </c>
      <c r="F145">
        <v>0.45840974584901167</v>
      </c>
      <c r="G145">
        <v>0.49512794084581357</v>
      </c>
      <c r="H145">
        <v>0.92584099589678337</v>
      </c>
      <c r="I145">
        <v>-0.11116364884049537</v>
      </c>
      <c r="L145" s="58"/>
      <c r="M145" s="16"/>
      <c r="N145" s="16"/>
      <c r="O145" s="16"/>
    </row>
    <row r="146" spans="1:15" x14ac:dyDescent="0.3">
      <c r="A146" t="s">
        <v>149</v>
      </c>
      <c r="B146" t="s">
        <v>162</v>
      </c>
      <c r="C146">
        <v>20.891885757446289</v>
      </c>
      <c r="E146">
        <v>-0.41861389543367622</v>
      </c>
      <c r="F146">
        <v>0.74814307589604068</v>
      </c>
      <c r="G146">
        <v>0.86551732752755772</v>
      </c>
      <c r="H146">
        <v>0.86438832834599733</v>
      </c>
      <c r="I146">
        <v>-0.21024850296647196</v>
      </c>
      <c r="L146" s="58"/>
      <c r="M146" s="16"/>
      <c r="N146" s="16"/>
      <c r="O146" s="16"/>
    </row>
    <row r="147" spans="1:15" x14ac:dyDescent="0.3">
      <c r="A147" t="s">
        <v>148</v>
      </c>
      <c r="B147" t="s">
        <v>162</v>
      </c>
      <c r="C147">
        <v>22.288179397583008</v>
      </c>
      <c r="E147">
        <v>-1.814907535570395</v>
      </c>
      <c r="F147">
        <v>0.28422245895724851</v>
      </c>
      <c r="G147">
        <v>0.36105479258064066</v>
      </c>
      <c r="H147">
        <v>0.7872003496360408</v>
      </c>
      <c r="I147">
        <v>-0.34519723343522202</v>
      </c>
      <c r="L147" s="58"/>
      <c r="M147" s="16"/>
      <c r="N147" s="16"/>
      <c r="O147" s="16"/>
    </row>
    <row r="148" spans="1:15" x14ac:dyDescent="0.3">
      <c r="A148" t="s">
        <v>147</v>
      </c>
      <c r="B148" t="s">
        <v>162</v>
      </c>
      <c r="C148">
        <v>21.579633712768555</v>
      </c>
      <c r="E148">
        <v>-1.1063618507559418</v>
      </c>
      <c r="F148">
        <v>0.46446382763383459</v>
      </c>
      <c r="G148">
        <v>0.65244291214001393</v>
      </c>
      <c r="H148">
        <v>0.71188424150458218</v>
      </c>
      <c r="I148">
        <v>-0.4902854292360036</v>
      </c>
      <c r="L148" s="58"/>
      <c r="M148" s="16"/>
      <c r="N148" s="16"/>
      <c r="O148" s="16"/>
    </row>
    <row r="149" spans="1:15" x14ac:dyDescent="0.3">
      <c r="A149" t="s">
        <v>146</v>
      </c>
      <c r="B149" t="s">
        <v>162</v>
      </c>
      <c r="C149">
        <v>21.685998916625977</v>
      </c>
      <c r="E149">
        <v>-1.2127270546133637</v>
      </c>
      <c r="F149">
        <v>0.43145229158105397</v>
      </c>
      <c r="G149">
        <v>0.71081615724816627</v>
      </c>
      <c r="H149">
        <v>0.6069815481563704</v>
      </c>
      <c r="I149">
        <v>-0.72027543472916733</v>
      </c>
      <c r="L149" s="58"/>
      <c r="M149" s="16"/>
      <c r="N149" s="16"/>
      <c r="O149" s="16"/>
    </row>
    <row r="150" spans="1:15" x14ac:dyDescent="0.3">
      <c r="A150" t="s">
        <v>145</v>
      </c>
      <c r="B150" t="s">
        <v>162</v>
      </c>
      <c r="C150">
        <v>21.136053085327148</v>
      </c>
      <c r="E150">
        <v>-0.66278122331453559</v>
      </c>
      <c r="F150">
        <v>0.63165941129983905</v>
      </c>
      <c r="G150">
        <v>0.68163445610799422</v>
      </c>
      <c r="H150">
        <v>0.92668351143294114</v>
      </c>
      <c r="I150">
        <v>-0.10985139298112034</v>
      </c>
      <c r="L150" s="58"/>
      <c r="M150" s="16"/>
      <c r="N150" s="16"/>
      <c r="O150" s="16"/>
    </row>
    <row r="151" spans="1:15" x14ac:dyDescent="0.3">
      <c r="A151" t="s">
        <v>144</v>
      </c>
      <c r="B151" t="s">
        <v>162</v>
      </c>
      <c r="C151">
        <v>21.596376419067383</v>
      </c>
      <c r="E151">
        <v>-1.12310455705477</v>
      </c>
      <c r="F151">
        <v>0.45910480704568229</v>
      </c>
      <c r="G151">
        <v>0.41735874446412546</v>
      </c>
      <c r="H151">
        <v>1.1000244109780362</v>
      </c>
      <c r="I151">
        <v>0.13753553939192664</v>
      </c>
      <c r="L151" s="58"/>
      <c r="M151" s="16"/>
      <c r="N151" s="16"/>
      <c r="O151" s="16"/>
    </row>
    <row r="152" spans="1:15" x14ac:dyDescent="0.3">
      <c r="A152" t="s">
        <v>143</v>
      </c>
      <c r="B152" t="s">
        <v>162</v>
      </c>
      <c r="C152">
        <v>21.287984848022461</v>
      </c>
      <c r="E152">
        <v>-0.81471298600984809</v>
      </c>
      <c r="F152">
        <v>0.56852157872141496</v>
      </c>
      <c r="G152">
        <v>0.30225359736963109</v>
      </c>
      <c r="H152">
        <v>1.8809423069534561</v>
      </c>
      <c r="I152">
        <v>0.9114555985960282</v>
      </c>
      <c r="L152" s="58"/>
      <c r="M152" s="16"/>
      <c r="N152" s="16"/>
      <c r="O152" s="16"/>
    </row>
    <row r="153" spans="1:15" x14ac:dyDescent="0.3">
      <c r="A153" t="s">
        <v>142</v>
      </c>
      <c r="B153" t="s">
        <v>162</v>
      </c>
      <c r="C153">
        <v>21.234781265258789</v>
      </c>
      <c r="E153">
        <v>-0.76150940324617622</v>
      </c>
      <c r="F153">
        <v>0.58987885372826121</v>
      </c>
      <c r="G153">
        <v>0.71073252432227674</v>
      </c>
      <c r="H153">
        <v>0.82995899799399742</v>
      </c>
      <c r="I153">
        <v>-0.26888802933365963</v>
      </c>
      <c r="L153" s="58"/>
      <c r="M153" s="16"/>
      <c r="N153" s="16"/>
      <c r="O153" s="16"/>
    </row>
    <row r="154" spans="1:15" x14ac:dyDescent="0.3">
      <c r="A154" t="s">
        <v>141</v>
      </c>
      <c r="B154" t="s">
        <v>162</v>
      </c>
      <c r="C154">
        <v>21.406797409057617</v>
      </c>
      <c r="E154">
        <v>-0.93352554704500434</v>
      </c>
      <c r="F154">
        <v>0.52357729930698493</v>
      </c>
      <c r="G154">
        <v>0.4558748601419137</v>
      </c>
      <c r="H154">
        <v>1.148511017133069</v>
      </c>
      <c r="I154">
        <v>0.19976469588606724</v>
      </c>
      <c r="L154" s="58"/>
      <c r="M154" s="16"/>
      <c r="N154" s="16"/>
      <c r="O154" s="16"/>
    </row>
    <row r="155" spans="1:15" x14ac:dyDescent="0.3">
      <c r="A155" t="s">
        <v>140</v>
      </c>
      <c r="B155" t="s">
        <v>162</v>
      </c>
      <c r="C155">
        <v>22.126718521118164</v>
      </c>
      <c r="E155">
        <v>-1.6534466591055512</v>
      </c>
      <c r="F155">
        <v>0.31787982069821047</v>
      </c>
      <c r="G155">
        <v>0.934285039459536</v>
      </c>
      <c r="H155">
        <v>0.34023858594813544</v>
      </c>
      <c r="I155">
        <v>-1.5553813307252613</v>
      </c>
      <c r="L155" s="42"/>
    </row>
    <row r="156" spans="1:15" x14ac:dyDescent="0.3">
      <c r="A156" t="s">
        <v>139</v>
      </c>
      <c r="B156" t="s">
        <v>162</v>
      </c>
      <c r="C156">
        <v>20.935337066650391</v>
      </c>
      <c r="E156">
        <v>-0.46206520463777778</v>
      </c>
      <c r="F156">
        <v>0.72594632904195344</v>
      </c>
      <c r="G156">
        <v>0.72940656219025735</v>
      </c>
      <c r="H156">
        <v>0.99525609813830918</v>
      </c>
      <c r="I156">
        <v>-6.860288855144012E-3</v>
      </c>
    </row>
    <row r="157" spans="1:15" x14ac:dyDescent="0.3">
      <c r="A157" t="s">
        <v>138</v>
      </c>
      <c r="B157" t="s">
        <v>162</v>
      </c>
      <c r="C157">
        <v>22.062843322753906</v>
      </c>
      <c r="E157">
        <v>-1.5895714607412934</v>
      </c>
      <c r="F157">
        <v>0.33227013664715183</v>
      </c>
      <c r="G157">
        <v>0.67045529934962</v>
      </c>
      <c r="H157">
        <v>0.49558879908842973</v>
      </c>
      <c r="I157">
        <v>-1.0127845137086595</v>
      </c>
    </row>
    <row r="158" spans="1:15" x14ac:dyDescent="0.3">
      <c r="A158" t="s">
        <v>137</v>
      </c>
      <c r="B158" t="s">
        <v>162</v>
      </c>
      <c r="C158">
        <v>22.487638473510742</v>
      </c>
      <c r="E158">
        <v>-2.0143666114981293</v>
      </c>
      <c r="F158">
        <v>0.24752281055193431</v>
      </c>
      <c r="G158">
        <v>0.53093811198858221</v>
      </c>
      <c r="H158">
        <v>0.46619898809836668</v>
      </c>
      <c r="I158">
        <v>-1.1009822218385423</v>
      </c>
    </row>
    <row r="159" spans="1:15" x14ac:dyDescent="0.3">
      <c r="A159" t="s">
        <v>136</v>
      </c>
      <c r="B159" t="s">
        <v>162</v>
      </c>
      <c r="C159">
        <v>22.942886352539063</v>
      </c>
      <c r="E159">
        <v>-2.4696144905264497</v>
      </c>
      <c r="F159">
        <v>0.18053938579200113</v>
      </c>
      <c r="G159">
        <v>0.21918482333080783</v>
      </c>
      <c r="H159">
        <v>0.82368561403322837</v>
      </c>
      <c r="I159">
        <v>-0.27983430313737018</v>
      </c>
    </row>
    <row r="160" spans="1:15" x14ac:dyDescent="0.3">
      <c r="A160" t="s">
        <v>135</v>
      </c>
      <c r="B160" t="s">
        <v>162</v>
      </c>
      <c r="C160">
        <v>21.305696487426758</v>
      </c>
      <c r="E160">
        <v>-0.83242462541414497</v>
      </c>
      <c r="F160">
        <v>0.56158463715694007</v>
      </c>
      <c r="G160">
        <v>0.59883961010353692</v>
      </c>
      <c r="H160">
        <v>0.93778806158103734</v>
      </c>
      <c r="I160">
        <v>-9.2666181799479788E-2</v>
      </c>
    </row>
    <row r="161" spans="1:9" x14ac:dyDescent="0.3">
      <c r="A161" t="s">
        <v>134</v>
      </c>
      <c r="B161" t="s">
        <v>162</v>
      </c>
      <c r="C161">
        <v>22.138002395629883</v>
      </c>
      <c r="E161">
        <v>-1.66473053361727</v>
      </c>
      <c r="F161">
        <v>0.31540325768386307</v>
      </c>
      <c r="G161">
        <v>0.67479041093128855</v>
      </c>
      <c r="H161">
        <v>0.46740921710575323</v>
      </c>
      <c r="I161">
        <v>-1.0972419111695968</v>
      </c>
    </row>
    <row r="162" spans="1:9" x14ac:dyDescent="0.3">
      <c r="A162" t="s">
        <v>133</v>
      </c>
      <c r="B162" t="s">
        <v>162</v>
      </c>
      <c r="C162">
        <v>21.98046875</v>
      </c>
      <c r="E162">
        <v>-1.5071968879873872</v>
      </c>
      <c r="F162">
        <v>0.35179408038912724</v>
      </c>
      <c r="G162">
        <v>0.67516163592550815</v>
      </c>
      <c r="H162">
        <v>0.52105164403615689</v>
      </c>
      <c r="I162">
        <v>-0.94050172257096398</v>
      </c>
    </row>
    <row r="163" spans="1:9" x14ac:dyDescent="0.3">
      <c r="A163" t="s">
        <v>132</v>
      </c>
      <c r="B163" t="s">
        <v>162</v>
      </c>
      <c r="C163">
        <v>21.041131973266602</v>
      </c>
      <c r="E163">
        <v>-0.56786011125398872</v>
      </c>
      <c r="F163">
        <v>0.67461667718596419</v>
      </c>
      <c r="G163">
        <v>0.92147211591702682</v>
      </c>
      <c r="H163">
        <v>0.73210753264584894</v>
      </c>
      <c r="I163">
        <v>-0.44987252640397202</v>
      </c>
    </row>
    <row r="164" spans="1:9" x14ac:dyDescent="0.3">
      <c r="A164" t="s">
        <v>131</v>
      </c>
      <c r="B164" t="s">
        <v>162</v>
      </c>
      <c r="C164">
        <v>21.768095016479492</v>
      </c>
      <c r="E164">
        <v>-1.2948231544668793</v>
      </c>
      <c r="F164">
        <v>0.40758612503942016</v>
      </c>
      <c r="G164">
        <v>0.65801292625045449</v>
      </c>
      <c r="H164">
        <v>0.61941963262327115</v>
      </c>
      <c r="I164">
        <v>-0.69101098465592514</v>
      </c>
    </row>
    <row r="165" spans="1:9" x14ac:dyDescent="0.3">
      <c r="A165" t="s">
        <v>130</v>
      </c>
      <c r="B165" t="s">
        <v>162</v>
      </c>
      <c r="C165">
        <v>22.886678695678711</v>
      </c>
      <c r="E165">
        <v>-2.4134068336660981</v>
      </c>
      <c r="F165">
        <v>0.18771204942971764</v>
      </c>
      <c r="G165">
        <v>0.21940545567003386</v>
      </c>
      <c r="H165">
        <v>0.85554868659245986</v>
      </c>
      <c r="I165">
        <v>-0.22507813858658909</v>
      </c>
    </row>
    <row r="166" spans="1:9" x14ac:dyDescent="0.3">
      <c r="A166" t="s">
        <v>129</v>
      </c>
      <c r="B166" t="s">
        <v>162</v>
      </c>
      <c r="C166">
        <v>21.433088302612305</v>
      </c>
      <c r="E166">
        <v>-0.95981644059969184</v>
      </c>
      <c r="F166">
        <v>0.51412232284230941</v>
      </c>
      <c r="G166">
        <v>0.50818211981251926</v>
      </c>
      <c r="H166">
        <v>1.0116891224586604</v>
      </c>
      <c r="I166">
        <v>1.6766038659504771E-2</v>
      </c>
    </row>
    <row r="167" spans="1:9" x14ac:dyDescent="0.3">
      <c r="A167" t="s">
        <v>128</v>
      </c>
      <c r="B167" t="s">
        <v>162</v>
      </c>
      <c r="C167">
        <v>21.16901969909668</v>
      </c>
      <c r="E167">
        <v>-0.69574783708406684</v>
      </c>
      <c r="F167">
        <v>0.61738920501501948</v>
      </c>
      <c r="G167">
        <v>0.50592434582711532</v>
      </c>
      <c r="H167">
        <v>1.2203192238271807</v>
      </c>
      <c r="I167">
        <v>0.28725859237044199</v>
      </c>
    </row>
    <row r="168" spans="1:9" x14ac:dyDescent="0.3">
      <c r="A168" t="s">
        <v>127</v>
      </c>
      <c r="B168" t="s">
        <v>162</v>
      </c>
      <c r="C168">
        <v>21.249300003051758</v>
      </c>
      <c r="E168">
        <v>-0.77602814103914497</v>
      </c>
      <c r="F168">
        <v>0.58397230630059971</v>
      </c>
      <c r="G168">
        <v>0.56059712448726084</v>
      </c>
      <c r="H168">
        <v>1.0416969349151024</v>
      </c>
      <c r="I168">
        <v>5.893560958235624E-2</v>
      </c>
    </row>
    <row r="169" spans="1:9" x14ac:dyDescent="0.3">
      <c r="A169" t="s">
        <v>126</v>
      </c>
      <c r="B169" t="s">
        <v>162</v>
      </c>
      <c r="C169">
        <v>21.002103805541992</v>
      </c>
      <c r="E169">
        <v>-0.52883194352937934</v>
      </c>
      <c r="F169">
        <v>0.69311567769091587</v>
      </c>
      <c r="G169">
        <v>0.64178578318596657</v>
      </c>
      <c r="H169">
        <v>1.0799797936472453</v>
      </c>
      <c r="I169">
        <v>0.11100431990946207</v>
      </c>
    </row>
    <row r="170" spans="1:9" x14ac:dyDescent="0.3">
      <c r="A170" t="s">
        <v>125</v>
      </c>
      <c r="B170" t="s">
        <v>162</v>
      </c>
      <c r="C170">
        <v>21.718729019165039</v>
      </c>
      <c r="E170">
        <v>-1.2454571571524262</v>
      </c>
      <c r="F170">
        <v>0.42177422625518485</v>
      </c>
      <c r="G170">
        <v>0.49444305353935619</v>
      </c>
      <c r="H170">
        <v>0.85302892463755253</v>
      </c>
      <c r="I170">
        <v>-0.22933343338639411</v>
      </c>
    </row>
    <row r="171" spans="1:9" x14ac:dyDescent="0.3">
      <c r="A171" t="s">
        <v>124</v>
      </c>
      <c r="B171" t="s">
        <v>162</v>
      </c>
      <c r="C171">
        <v>21.635095596313477</v>
      </c>
      <c r="E171">
        <v>-1.1618237343008637</v>
      </c>
      <c r="F171">
        <v>0.44694718498815145</v>
      </c>
      <c r="G171">
        <v>0.48915701333634842</v>
      </c>
      <c r="H171">
        <v>0.91370903984325957</v>
      </c>
      <c r="I171">
        <v>-0.13019326615006596</v>
      </c>
    </row>
    <row r="172" spans="1:9" x14ac:dyDescent="0.3">
      <c r="A172" t="s">
        <v>123</v>
      </c>
      <c r="B172" t="s">
        <v>162</v>
      </c>
      <c r="C172">
        <v>21.416595458984375</v>
      </c>
      <c r="E172">
        <v>-0.94332359697176216</v>
      </c>
      <c r="F172">
        <v>0.52003347649873766</v>
      </c>
      <c r="G172">
        <v>0.40663978619352836</v>
      </c>
      <c r="H172">
        <v>1.278855375581087</v>
      </c>
      <c r="I172">
        <v>0.35485312056868407</v>
      </c>
    </row>
    <row r="173" spans="1:9" x14ac:dyDescent="0.3">
      <c r="A173" t="s">
        <v>122</v>
      </c>
      <c r="B173" t="s">
        <v>162</v>
      </c>
      <c r="C173">
        <v>22.564950942993164</v>
      </c>
      <c r="E173">
        <v>-2.0916790809805512</v>
      </c>
      <c r="F173">
        <v>0.2346074803742435</v>
      </c>
      <c r="G173">
        <v>0.42678368441839482</v>
      </c>
      <c r="H173">
        <v>0.54971051832489326</v>
      </c>
      <c r="I173">
        <v>-0.86325601029069099</v>
      </c>
    </row>
    <row r="174" spans="1:9" x14ac:dyDescent="0.3">
      <c r="A174" t="s">
        <v>121</v>
      </c>
      <c r="B174" t="s">
        <v>162</v>
      </c>
      <c r="C174">
        <v>21.561765670776367</v>
      </c>
      <c r="E174">
        <v>-1.0884938087637543</v>
      </c>
      <c r="F174">
        <v>0.47025206731733304</v>
      </c>
      <c r="G174">
        <v>0.64640024893680725</v>
      </c>
      <c r="H174">
        <v>0.72749363585611082</v>
      </c>
      <c r="I174">
        <v>-0.45899346756608139</v>
      </c>
    </row>
    <row r="175" spans="1:9" x14ac:dyDescent="0.3">
      <c r="A175" t="s">
        <v>120</v>
      </c>
      <c r="B175" t="s">
        <v>162</v>
      </c>
      <c r="C175">
        <v>21.597774505615234</v>
      </c>
      <c r="E175">
        <v>-1.1245026436026215</v>
      </c>
      <c r="F175">
        <v>0.45866011338120133</v>
      </c>
      <c r="G175">
        <v>0.54527298771005261</v>
      </c>
      <c r="H175">
        <v>0.84115685852586664</v>
      </c>
      <c r="I175">
        <v>-0.24955323624283893</v>
      </c>
    </row>
    <row r="176" spans="1:9" x14ac:dyDescent="0.3">
      <c r="A176" t="s">
        <v>119</v>
      </c>
      <c r="B176" t="s">
        <v>162</v>
      </c>
      <c r="C176">
        <v>22.049158096313477</v>
      </c>
      <c r="E176">
        <v>-1.5758862343008637</v>
      </c>
      <c r="F176">
        <v>0.33543700652357006</v>
      </c>
      <c r="G176">
        <v>0.76583914359636218</v>
      </c>
      <c r="H176">
        <v>0.43799929701734225</v>
      </c>
      <c r="I176">
        <v>-1.1909995405641283</v>
      </c>
    </row>
    <row r="177" spans="1:9" x14ac:dyDescent="0.3">
      <c r="A177" t="s">
        <v>118</v>
      </c>
      <c r="B177" t="s">
        <v>162</v>
      </c>
      <c r="C177">
        <v>21.133329391479492</v>
      </c>
      <c r="E177">
        <v>-0.66005752946687934</v>
      </c>
      <c r="F177">
        <v>0.63285306058793189</v>
      </c>
      <c r="G177">
        <v>1.7230022135984977</v>
      </c>
      <c r="H177">
        <v>0.36729671940827952</v>
      </c>
      <c r="I177">
        <v>-1.444982084509441</v>
      </c>
    </row>
    <row r="178" spans="1:9" x14ac:dyDescent="0.3">
      <c r="A178" t="s">
        <v>117</v>
      </c>
      <c r="B178" t="s">
        <v>162</v>
      </c>
      <c r="C178">
        <v>21.878686904907227</v>
      </c>
      <c r="E178">
        <v>-1.4054150428946137</v>
      </c>
      <c r="F178">
        <v>0.37750952663248649</v>
      </c>
      <c r="G178">
        <v>1.0459325512562418</v>
      </c>
      <c r="H178">
        <v>0.36093104299992368</v>
      </c>
      <c r="I178">
        <v>-1.4702048628297528</v>
      </c>
    </row>
    <row r="179" spans="1:9" x14ac:dyDescent="0.3">
      <c r="A179" t="s">
        <v>116</v>
      </c>
      <c r="B179" t="s">
        <v>162</v>
      </c>
      <c r="C179">
        <v>20.74547004699707</v>
      </c>
      <c r="E179">
        <v>-0.27219818498445747</v>
      </c>
      <c r="F179">
        <v>0.82805690221563233</v>
      </c>
      <c r="G179">
        <v>1.3554458522006385</v>
      </c>
      <c r="H179">
        <v>0.61091108941846539</v>
      </c>
      <c r="I179">
        <v>-0.71096566605240985</v>
      </c>
    </row>
    <row r="180" spans="1:9" x14ac:dyDescent="0.3">
      <c r="A180" t="s">
        <v>115</v>
      </c>
      <c r="B180" t="s">
        <v>162</v>
      </c>
      <c r="C180">
        <v>20.643428802490234</v>
      </c>
      <c r="E180">
        <v>-0.17015694047762153</v>
      </c>
      <c r="F180">
        <v>0.88874599558584721</v>
      </c>
      <c r="G180">
        <v>1.3692694579037776</v>
      </c>
      <c r="H180">
        <v>0.64906581422361787</v>
      </c>
      <c r="I180">
        <v>-0.62356332230240941</v>
      </c>
    </row>
    <row r="181" spans="1:9" x14ac:dyDescent="0.3">
      <c r="A181" t="s">
        <v>114</v>
      </c>
      <c r="B181" t="s">
        <v>162</v>
      </c>
      <c r="C181">
        <v>21.577478408813477</v>
      </c>
      <c r="E181">
        <v>-1.1042065468008637</v>
      </c>
      <c r="F181">
        <v>0.46515822862127049</v>
      </c>
      <c r="G181">
        <v>0.94196599313603635</v>
      </c>
      <c r="H181">
        <v>0.49381637130300682</v>
      </c>
      <c r="I181">
        <v>-1.0179534285035812</v>
      </c>
    </row>
    <row r="182" spans="1:9" x14ac:dyDescent="0.3">
      <c r="A182" t="s">
        <v>113</v>
      </c>
      <c r="B182" t="s">
        <v>162</v>
      </c>
      <c r="C182">
        <v>21.102823257446289</v>
      </c>
      <c r="E182">
        <v>-0.62955139543367622</v>
      </c>
      <c r="F182">
        <v>0.6463773744650696</v>
      </c>
      <c r="G182">
        <v>1.392466925954051</v>
      </c>
      <c r="H182">
        <v>0.46419585443453393</v>
      </c>
      <c r="I182">
        <v>-1.1071944563356124</v>
      </c>
    </row>
    <row r="183" spans="1:9" x14ac:dyDescent="0.3">
      <c r="A183" t="s">
        <v>112</v>
      </c>
      <c r="B183" t="s">
        <v>162</v>
      </c>
      <c r="C183">
        <v>21.326719284057617</v>
      </c>
      <c r="E183">
        <v>-0.85344742204500434</v>
      </c>
      <c r="F183">
        <v>0.55346062125230877</v>
      </c>
      <c r="G183">
        <v>1.0963095360678181</v>
      </c>
      <c r="H183">
        <v>0.50483974009514732</v>
      </c>
      <c r="I183">
        <v>-0.98610261368424534</v>
      </c>
    </row>
    <row r="184" spans="1:9" x14ac:dyDescent="0.3">
      <c r="A184" t="s">
        <v>111</v>
      </c>
      <c r="B184" t="s">
        <v>162</v>
      </c>
      <c r="C184">
        <v>21.695425033569336</v>
      </c>
      <c r="E184">
        <v>-1.2221531715567231</v>
      </c>
      <c r="F184">
        <v>0.42864250674072907</v>
      </c>
      <c r="G184">
        <v>0.9199165022405783</v>
      </c>
      <c r="H184">
        <v>0.46595805782015387</v>
      </c>
      <c r="I184">
        <v>-1.1017279951539718</v>
      </c>
    </row>
    <row r="185" spans="1:9" x14ac:dyDescent="0.3">
      <c r="A185" t="s">
        <v>110</v>
      </c>
      <c r="B185" t="s">
        <v>162</v>
      </c>
      <c r="C185">
        <v>23.727243423461914</v>
      </c>
      <c r="E185">
        <v>-3.2539715614493012</v>
      </c>
      <c r="F185">
        <v>0.10482308931809967</v>
      </c>
      <c r="G185">
        <v>0.38630913337966005</v>
      </c>
      <c r="H185">
        <v>0.27134509712738469</v>
      </c>
      <c r="I185">
        <v>-1.8817992536988937</v>
      </c>
    </row>
    <row r="186" spans="1:9" x14ac:dyDescent="0.3">
      <c r="A186" t="s">
        <v>109</v>
      </c>
      <c r="B186" t="s">
        <v>162</v>
      </c>
      <c r="C186">
        <v>21.169301986694336</v>
      </c>
      <c r="E186">
        <v>-0.69603012468172309</v>
      </c>
      <c r="F186">
        <v>0.61726841423031631</v>
      </c>
      <c r="G186">
        <v>1.1173779045197703</v>
      </c>
      <c r="H186">
        <v>0.5524258281226776</v>
      </c>
      <c r="I186">
        <v>-0.85614732193619869</v>
      </c>
    </row>
    <row r="187" spans="1:9" x14ac:dyDescent="0.3">
      <c r="A187" t="s">
        <v>108</v>
      </c>
      <c r="B187" t="s">
        <v>162</v>
      </c>
      <c r="C187">
        <v>21.19873046875</v>
      </c>
      <c r="E187">
        <v>-0.72545860673738716</v>
      </c>
      <c r="F187">
        <v>0.60480475752299101</v>
      </c>
      <c r="G187">
        <v>0.89661280052223413</v>
      </c>
      <c r="H187">
        <v>0.67454396944893169</v>
      </c>
      <c r="I187">
        <v>-0.56801560806901119</v>
      </c>
    </row>
    <row r="188" spans="1:9" x14ac:dyDescent="0.3">
      <c r="A188" t="s">
        <v>107</v>
      </c>
      <c r="B188" t="s">
        <v>162</v>
      </c>
      <c r="C188">
        <v>21.190279006958008</v>
      </c>
      <c r="E188">
        <v>-0.71700714494539497</v>
      </c>
      <c r="F188">
        <v>0.60835816641651097</v>
      </c>
      <c r="G188">
        <v>0.94383087751200312</v>
      </c>
      <c r="H188">
        <v>0.64456268692986707</v>
      </c>
      <c r="I188">
        <v>-0.63360742020280014</v>
      </c>
    </row>
    <row r="189" spans="1:9" x14ac:dyDescent="0.3">
      <c r="A189" t="s">
        <v>106</v>
      </c>
      <c r="B189" t="s">
        <v>162</v>
      </c>
      <c r="C189">
        <v>21.21661376953125</v>
      </c>
      <c r="E189">
        <v>-0.74334190751863716</v>
      </c>
      <c r="F189">
        <v>0.59735401738956939</v>
      </c>
      <c r="G189">
        <v>0.94935984954536734</v>
      </c>
      <c r="H189">
        <v>0.62921769619352697</v>
      </c>
      <c r="I189">
        <v>-0.66836884903580773</v>
      </c>
    </row>
    <row r="190" spans="1:9" x14ac:dyDescent="0.3">
      <c r="A190" t="s">
        <v>105</v>
      </c>
      <c r="B190" t="s">
        <v>162</v>
      </c>
      <c r="C190">
        <v>21.152009963989258</v>
      </c>
      <c r="E190">
        <v>-0.67873810197664497</v>
      </c>
      <c r="F190">
        <v>0.6247114588265732</v>
      </c>
      <c r="G190">
        <v>0.94559693621380558</v>
      </c>
      <c r="H190">
        <v>0.66065300647856784</v>
      </c>
      <c r="I190">
        <v>-0.59803536820084724</v>
      </c>
    </row>
    <row r="191" spans="1:9" x14ac:dyDescent="0.3">
      <c r="A191" t="s">
        <v>104</v>
      </c>
      <c r="B191" t="s">
        <v>162</v>
      </c>
      <c r="C191">
        <v>21.129676818847656</v>
      </c>
      <c r="E191">
        <v>-0.65640495683504341</v>
      </c>
      <c r="F191">
        <v>0.63445732921090991</v>
      </c>
      <c r="G191">
        <v>0.92823497334859006</v>
      </c>
      <c r="H191">
        <v>0.68350939948116496</v>
      </c>
      <c r="I191">
        <v>-0.54896691727311264</v>
      </c>
    </row>
    <row r="192" spans="1:9" x14ac:dyDescent="0.3">
      <c r="A192" t="s">
        <v>103</v>
      </c>
      <c r="B192" t="s">
        <v>162</v>
      </c>
      <c r="C192">
        <v>22.126428604125977</v>
      </c>
      <c r="E192">
        <v>-1.6531567421133637</v>
      </c>
      <c r="F192">
        <v>0.31794370670279959</v>
      </c>
      <c r="G192">
        <v>0.50322998375265438</v>
      </c>
      <c r="H192">
        <v>0.63180596738662143</v>
      </c>
      <c r="I192">
        <v>-0.66244653153092514</v>
      </c>
    </row>
    <row r="193" spans="1:9" x14ac:dyDescent="0.3">
      <c r="A193" t="s">
        <v>102</v>
      </c>
      <c r="B193" t="s">
        <v>162</v>
      </c>
      <c r="C193">
        <v>22.367702484130859</v>
      </c>
      <c r="E193">
        <v>-1.8944306221182465</v>
      </c>
      <c r="F193">
        <v>0.26897973292963456</v>
      </c>
      <c r="G193">
        <v>0.37206827363352052</v>
      </c>
      <c r="H193">
        <v>0.7229311177296831</v>
      </c>
      <c r="I193">
        <v>-0.46806990392675712</v>
      </c>
    </row>
    <row r="194" spans="1:9" x14ac:dyDescent="0.3">
      <c r="A194" t="s">
        <v>101</v>
      </c>
      <c r="B194" t="s">
        <v>162</v>
      </c>
      <c r="C194">
        <v>21.855561574300129</v>
      </c>
      <c r="E194">
        <v>-1.3822897122875162</v>
      </c>
      <c r="F194">
        <v>0.38360948239608234</v>
      </c>
      <c r="G194">
        <v>1.0343147438087137</v>
      </c>
      <c r="H194">
        <v>0.37088273631631336</v>
      </c>
      <c r="I194">
        <v>-1.4309649794069015</v>
      </c>
    </row>
    <row r="195" spans="1:9" x14ac:dyDescent="0.3">
      <c r="A195" t="s">
        <v>100</v>
      </c>
      <c r="B195" t="s">
        <v>162</v>
      </c>
      <c r="C195">
        <v>21.519641876220703</v>
      </c>
      <c r="E195">
        <v>-1.0463700142080903</v>
      </c>
      <c r="F195">
        <v>0.48418489770215589</v>
      </c>
      <c r="G195">
        <v>0.95620769742420952</v>
      </c>
      <c r="H195">
        <v>0.50635954825131824</v>
      </c>
      <c r="I195">
        <v>-0.98176593867610873</v>
      </c>
    </row>
    <row r="196" spans="1:9" x14ac:dyDescent="0.3">
      <c r="A196" t="s">
        <v>99</v>
      </c>
      <c r="B196" t="s">
        <v>162</v>
      </c>
      <c r="C196">
        <v>22.405960083007813</v>
      </c>
      <c r="E196">
        <v>-1.9326882209951997</v>
      </c>
      <c r="F196">
        <v>0.26194063331841777</v>
      </c>
      <c r="G196">
        <v>0.82711132189703729</v>
      </c>
      <c r="H196">
        <v>0.31669332335777817</v>
      </c>
      <c r="I196">
        <v>-1.6588416426149093</v>
      </c>
    </row>
    <row r="197" spans="1:9" x14ac:dyDescent="0.3">
      <c r="A197" t="s">
        <v>98</v>
      </c>
      <c r="B197" t="s">
        <v>162</v>
      </c>
      <c r="C197">
        <v>21.044509887695313</v>
      </c>
      <c r="E197">
        <v>-0.57123802568269966</v>
      </c>
      <c r="F197">
        <v>0.67303898290876851</v>
      </c>
      <c r="G197">
        <v>1.0403251732488663</v>
      </c>
      <c r="H197">
        <v>0.64695058835009489</v>
      </c>
      <c r="I197">
        <v>-0.62827256607682347</v>
      </c>
    </row>
    <row r="198" spans="1:9" x14ac:dyDescent="0.3">
      <c r="A198" t="s">
        <v>97</v>
      </c>
      <c r="B198" t="s">
        <v>162</v>
      </c>
      <c r="C198">
        <v>22.242635726928711</v>
      </c>
      <c r="E198">
        <v>-1.7693638649160981</v>
      </c>
      <c r="F198">
        <v>0.29333805188046508</v>
      </c>
      <c r="G198">
        <v>0.48888439689114366</v>
      </c>
      <c r="H198">
        <v>0.60001516461933746</v>
      </c>
      <c r="I198">
        <v>-0.73692913142513206</v>
      </c>
    </row>
    <row r="199" spans="1:9" x14ac:dyDescent="0.3">
      <c r="A199" t="s">
        <v>96</v>
      </c>
      <c r="B199" t="s">
        <v>162</v>
      </c>
      <c r="C199">
        <v>21.321063359578449</v>
      </c>
      <c r="E199">
        <v>-0.84779149756583649</v>
      </c>
      <c r="F199">
        <v>0.55563466044332688</v>
      </c>
      <c r="G199">
        <v>0.79015284902843552</v>
      </c>
      <c r="H199">
        <v>0.70319895843763647</v>
      </c>
      <c r="I199">
        <v>-0.50799516129166744</v>
      </c>
    </row>
    <row r="200" spans="1:9" x14ac:dyDescent="0.3">
      <c r="A200" t="s">
        <v>95</v>
      </c>
      <c r="B200" t="s">
        <v>162</v>
      </c>
      <c r="C200">
        <v>22.023235321044922</v>
      </c>
      <c r="E200">
        <v>-1.549963459032309</v>
      </c>
      <c r="F200">
        <v>0.34151871415682256</v>
      </c>
      <c r="G200">
        <v>0.81710519770408352</v>
      </c>
      <c r="H200">
        <v>0.41796174484806586</v>
      </c>
      <c r="I200">
        <v>-1.2585571933554682</v>
      </c>
    </row>
    <row r="201" spans="1:9" x14ac:dyDescent="0.3">
      <c r="A201" t="s">
        <v>94</v>
      </c>
      <c r="B201" t="s">
        <v>162</v>
      </c>
      <c r="C201">
        <v>21.788538614908855</v>
      </c>
      <c r="E201">
        <v>-1.3152667528962425</v>
      </c>
      <c r="F201">
        <v>0.40185118661221786</v>
      </c>
      <c r="G201">
        <v>0.80726992875126036</v>
      </c>
      <c r="H201">
        <v>0.49779035772313285</v>
      </c>
      <c r="I201">
        <v>-1.0063898095257178</v>
      </c>
    </row>
    <row r="202" spans="1:9" x14ac:dyDescent="0.3">
      <c r="A202" t="s">
        <v>93</v>
      </c>
      <c r="B202" t="s">
        <v>162</v>
      </c>
      <c r="C202">
        <v>22.421077092488606</v>
      </c>
      <c r="E202">
        <v>-1.9478052304759927</v>
      </c>
      <c r="F202">
        <v>0.2592102673018844</v>
      </c>
      <c r="G202">
        <v>1.0292612204432474</v>
      </c>
      <c r="H202">
        <v>0.25184108966065633</v>
      </c>
      <c r="I202">
        <v>-1.989414406693683</v>
      </c>
    </row>
    <row r="203" spans="1:9" x14ac:dyDescent="0.3">
      <c r="A203" t="s">
        <v>92</v>
      </c>
      <c r="B203" t="s">
        <v>162</v>
      </c>
      <c r="C203">
        <v>21.178145726521809</v>
      </c>
      <c r="E203">
        <v>-0.70487386450919587</v>
      </c>
      <c r="F203">
        <v>0.61349612453042712</v>
      </c>
      <c r="G203">
        <v>0.90936013819127548</v>
      </c>
      <c r="H203">
        <v>0.67464593923225591</v>
      </c>
      <c r="I203">
        <v>-0.56779753454199189</v>
      </c>
    </row>
    <row r="204" spans="1:9" x14ac:dyDescent="0.3">
      <c r="A204" t="s">
        <v>91</v>
      </c>
      <c r="B204" t="s">
        <v>162</v>
      </c>
      <c r="C204">
        <v>22.18193244934082</v>
      </c>
      <c r="E204">
        <v>-1.7086605873282075</v>
      </c>
      <c r="F204">
        <v>0.30594397909576387</v>
      </c>
      <c r="G204">
        <v>0.88121092730204209</v>
      </c>
      <c r="H204">
        <v>0.34718586619489245</v>
      </c>
      <c r="I204">
        <v>-1.526219877478191</v>
      </c>
    </row>
    <row r="205" spans="1:9" x14ac:dyDescent="0.3">
      <c r="A205" t="s">
        <v>90</v>
      </c>
      <c r="B205" t="s">
        <v>162</v>
      </c>
      <c r="C205">
        <v>21.956477483113606</v>
      </c>
      <c r="E205">
        <v>-1.4832056211009927</v>
      </c>
      <c r="F205">
        <v>0.35769314591139534</v>
      </c>
      <c r="G205">
        <v>0.58138224109127012</v>
      </c>
      <c r="H205">
        <v>0.61524608188925012</v>
      </c>
      <c r="I205">
        <v>-0.70076452978124948</v>
      </c>
    </row>
    <row r="206" spans="1:9" x14ac:dyDescent="0.3">
      <c r="A206" t="s">
        <v>89</v>
      </c>
      <c r="B206" t="s">
        <v>162</v>
      </c>
      <c r="C206">
        <v>21.152735392252605</v>
      </c>
      <c r="E206">
        <v>-0.67946353023999251</v>
      </c>
      <c r="F206">
        <v>0.6243974150278776</v>
      </c>
      <c r="G206">
        <v>0.9107907265915508</v>
      </c>
      <c r="H206">
        <v>0.68555530573368706</v>
      </c>
      <c r="I206">
        <v>-0.54465503779720226</v>
      </c>
    </row>
    <row r="207" spans="1:9" x14ac:dyDescent="0.3">
      <c r="A207" t="s">
        <v>88</v>
      </c>
      <c r="B207" t="s">
        <v>162</v>
      </c>
      <c r="C207">
        <v>21.367876052856445</v>
      </c>
      <c r="E207">
        <v>-0.89460419084383247</v>
      </c>
      <c r="F207">
        <v>0.53789474856302988</v>
      </c>
      <c r="G207">
        <v>0.87536373291954794</v>
      </c>
      <c r="H207">
        <v>0.61448141879150275</v>
      </c>
      <c r="I207">
        <v>-0.70255870906185058</v>
      </c>
    </row>
    <row r="208" spans="1:9" x14ac:dyDescent="0.3">
      <c r="A208" t="s">
        <v>87</v>
      </c>
      <c r="B208" t="s">
        <v>162</v>
      </c>
      <c r="C208">
        <v>21.77127965291341</v>
      </c>
      <c r="E208">
        <v>-1.2980077909007974</v>
      </c>
      <c r="F208">
        <v>0.40668740285017768</v>
      </c>
      <c r="G208">
        <v>1.187405970759366</v>
      </c>
      <c r="H208">
        <v>0.34250072246991842</v>
      </c>
      <c r="I208">
        <v>-1.545821063594726</v>
      </c>
    </row>
    <row r="209" spans="1:11" x14ac:dyDescent="0.3">
      <c r="A209" t="s">
        <v>86</v>
      </c>
      <c r="B209" t="s">
        <v>162</v>
      </c>
      <c r="C209">
        <v>20.159835815429688</v>
      </c>
      <c r="D209">
        <v>20.473271862012613</v>
      </c>
      <c r="E209">
        <v>0.31343604658292534</v>
      </c>
      <c r="F209">
        <v>1.2426638132830683</v>
      </c>
      <c r="G209">
        <v>0.67042604908244097</v>
      </c>
      <c r="H209">
        <v>1.8535434519344882</v>
      </c>
      <c r="I209">
        <v>0.89028593612044238</v>
      </c>
      <c r="J209">
        <v>1.0000000000000027</v>
      </c>
      <c r="K209">
        <v>1.1759730160675386</v>
      </c>
    </row>
    <row r="210" spans="1:11" x14ac:dyDescent="0.3">
      <c r="A210" t="s">
        <v>85</v>
      </c>
      <c r="B210" t="s">
        <v>162</v>
      </c>
      <c r="C210">
        <v>19.977262496948242</v>
      </c>
      <c r="E210">
        <v>0.49600936506437066</v>
      </c>
      <c r="F210">
        <v>1.4103071152771038</v>
      </c>
      <c r="G210">
        <v>0.84422541066294787</v>
      </c>
      <c r="H210">
        <v>1.6705338378403309</v>
      </c>
      <c r="I210">
        <v>0.74030920577376214</v>
      </c>
    </row>
    <row r="211" spans="1:11" x14ac:dyDescent="0.3">
      <c r="A211" t="s">
        <v>84</v>
      </c>
      <c r="B211" t="s">
        <v>162</v>
      </c>
      <c r="C211">
        <v>20.214448928833008</v>
      </c>
      <c r="E211">
        <v>0.25882293317960503</v>
      </c>
      <c r="F211">
        <v>1.1965021034864278</v>
      </c>
      <c r="G211">
        <v>1.096589306267425</v>
      </c>
      <c r="H211">
        <v>1.0911123213111447</v>
      </c>
      <c r="I211">
        <v>0.12579962325423114</v>
      </c>
    </row>
    <row r="212" spans="1:11" x14ac:dyDescent="0.3">
      <c r="A212" t="s">
        <v>83</v>
      </c>
      <c r="B212" t="s">
        <v>162</v>
      </c>
      <c r="C212">
        <v>20.027503967285156</v>
      </c>
      <c r="E212">
        <v>0.44576789472745659</v>
      </c>
      <c r="F212">
        <v>1.3620388879530654</v>
      </c>
      <c r="G212">
        <v>1.3519327192070374</v>
      </c>
      <c r="H212">
        <v>1.007475348885672</v>
      </c>
      <c r="I212">
        <v>1.0744539025715195E-2</v>
      </c>
    </row>
    <row r="213" spans="1:11" x14ac:dyDescent="0.3">
      <c r="A213" t="s">
        <v>82</v>
      </c>
      <c r="B213" t="s">
        <v>162</v>
      </c>
      <c r="C213">
        <v>21.16734504699707</v>
      </c>
      <c r="E213">
        <v>-0.69407318498445747</v>
      </c>
      <c r="F213">
        <v>0.61810627439132093</v>
      </c>
      <c r="G213">
        <v>1.2269653760844723</v>
      </c>
      <c r="H213">
        <v>0.50376831036898506</v>
      </c>
      <c r="I213">
        <v>-0.98916772293717503</v>
      </c>
    </row>
    <row r="214" spans="1:11" x14ac:dyDescent="0.3">
      <c r="A214" t="s">
        <v>81</v>
      </c>
      <c r="B214" t="s">
        <v>162</v>
      </c>
      <c r="C214">
        <v>20.197599411010742</v>
      </c>
      <c r="E214">
        <v>0.27567245100187066</v>
      </c>
      <c r="F214">
        <v>1.2105582080183999</v>
      </c>
      <c r="G214">
        <v>0.82216277982875918</v>
      </c>
      <c r="H214">
        <v>1.472406970637294</v>
      </c>
      <c r="I214">
        <v>0.55817648482649662</v>
      </c>
    </row>
    <row r="215" spans="1:11" x14ac:dyDescent="0.3">
      <c r="A215" t="s">
        <v>80</v>
      </c>
      <c r="B215" t="s">
        <v>162</v>
      </c>
      <c r="C215">
        <v>20.197259902954102</v>
      </c>
      <c r="E215">
        <v>0.27601195905851128</v>
      </c>
      <c r="F215">
        <v>1.2108431210570145</v>
      </c>
      <c r="G215">
        <v>1.1175714417524354</v>
      </c>
      <c r="H215">
        <v>1.0834592544332755</v>
      </c>
      <c r="I215">
        <v>0.11564489913313736</v>
      </c>
    </row>
    <row r="216" spans="1:11" x14ac:dyDescent="0.3">
      <c r="A216" t="s">
        <v>79</v>
      </c>
      <c r="B216" t="s">
        <v>162</v>
      </c>
      <c r="C216">
        <v>19.826616287231445</v>
      </c>
      <c r="E216">
        <v>0.64665557478116753</v>
      </c>
      <c r="F216">
        <v>1.5655347962364157</v>
      </c>
      <c r="G216">
        <v>1.3422869835530742</v>
      </c>
      <c r="H216">
        <v>1.1663189879800502</v>
      </c>
      <c r="I216">
        <v>0.22196241927473898</v>
      </c>
    </row>
    <row r="217" spans="1:11" x14ac:dyDescent="0.3">
      <c r="A217" t="s">
        <v>78</v>
      </c>
      <c r="B217" t="s">
        <v>162</v>
      </c>
      <c r="C217">
        <v>19.645992279052734</v>
      </c>
      <c r="E217">
        <v>0.82727958295987847</v>
      </c>
      <c r="F217">
        <v>1.7743364294429029</v>
      </c>
      <c r="G217">
        <v>1.3903514496410212</v>
      </c>
      <c r="H217">
        <v>1.2761783575663721</v>
      </c>
      <c r="I217">
        <v>0.35182997298567642</v>
      </c>
    </row>
    <row r="218" spans="1:11" x14ac:dyDescent="0.3">
      <c r="A218" t="s">
        <v>77</v>
      </c>
      <c r="B218" t="s">
        <v>162</v>
      </c>
      <c r="C218">
        <v>19.932544708251953</v>
      </c>
      <c r="E218">
        <v>0.54072715376065972</v>
      </c>
      <c r="F218">
        <v>1.454705539921467</v>
      </c>
      <c r="G218">
        <v>1.1518081098190127</v>
      </c>
      <c r="H218">
        <v>1.262975601161594</v>
      </c>
      <c r="I218">
        <v>0.33682676863997307</v>
      </c>
    </row>
    <row r="219" spans="1:11" x14ac:dyDescent="0.3">
      <c r="A219" t="s">
        <v>76</v>
      </c>
      <c r="B219" t="s">
        <v>162</v>
      </c>
      <c r="C219">
        <v>20.050285339355469</v>
      </c>
      <c r="E219">
        <v>0.42298652265714409</v>
      </c>
      <c r="F219">
        <v>1.3407000669938105</v>
      </c>
      <c r="G219">
        <v>1.2458662621576573</v>
      </c>
      <c r="H219">
        <v>1.0761187678940074</v>
      </c>
      <c r="I219">
        <v>0.10583731246321561</v>
      </c>
    </row>
    <row r="220" spans="1:11" x14ac:dyDescent="0.3">
      <c r="A220" t="s">
        <v>75</v>
      </c>
      <c r="B220" t="s">
        <v>162</v>
      </c>
      <c r="C220">
        <v>20.440954208374023</v>
      </c>
      <c r="E220">
        <v>3.2317653638589405E-2</v>
      </c>
      <c r="F220">
        <v>1.02265367444927</v>
      </c>
      <c r="G220">
        <v>0.88529094246979578</v>
      </c>
      <c r="H220">
        <v>1.1551611175375385</v>
      </c>
      <c r="I220">
        <v>0.20809408736555945</v>
      </c>
    </row>
    <row r="221" spans="1:11" x14ac:dyDescent="0.3">
      <c r="A221" t="s">
        <v>74</v>
      </c>
      <c r="B221" t="s">
        <v>162</v>
      </c>
      <c r="C221">
        <v>20.185005187988281</v>
      </c>
      <c r="E221">
        <v>0.28826667402433159</v>
      </c>
      <c r="F221">
        <v>1.2211722185909155</v>
      </c>
      <c r="G221">
        <v>1.2075639079083638</v>
      </c>
      <c r="H221">
        <v>1.0112692260785789</v>
      </c>
      <c r="I221">
        <v>1.6167131188801302E-2</v>
      </c>
    </row>
    <row r="222" spans="1:11" x14ac:dyDescent="0.3">
      <c r="A222" t="s">
        <v>73</v>
      </c>
      <c r="B222" t="s">
        <v>162</v>
      </c>
      <c r="C222">
        <v>19.64177131652832</v>
      </c>
      <c r="E222">
        <v>0.83150054548429253</v>
      </c>
      <c r="F222">
        <v>1.7795352927613139</v>
      </c>
      <c r="G222">
        <v>1.4737396371540641</v>
      </c>
      <c r="H222">
        <v>1.2074963907449563</v>
      </c>
      <c r="I222">
        <v>0.27201887679427011</v>
      </c>
    </row>
    <row r="223" spans="1:11" x14ac:dyDescent="0.3">
      <c r="A223" t="s">
        <v>72</v>
      </c>
      <c r="B223" t="s">
        <v>162</v>
      </c>
      <c r="C223">
        <v>19.834257125854492</v>
      </c>
      <c r="E223">
        <v>0.63901473615812066</v>
      </c>
      <c r="F223">
        <v>1.5572652884581188</v>
      </c>
      <c r="G223">
        <v>1.2964907404223782</v>
      </c>
      <c r="H223">
        <v>1.2011387662905977</v>
      </c>
      <c r="I223">
        <v>0.26440283370344991</v>
      </c>
    </row>
    <row r="224" spans="1:11" x14ac:dyDescent="0.3">
      <c r="A224" t="s">
        <v>71</v>
      </c>
      <c r="B224" t="s">
        <v>162</v>
      </c>
      <c r="C224">
        <v>20.377473831176758</v>
      </c>
      <c r="E224">
        <v>9.579803083585503E-2</v>
      </c>
      <c r="F224">
        <v>1.0686563748768105</v>
      </c>
      <c r="G224">
        <v>0.49561585469631159</v>
      </c>
      <c r="H224">
        <v>2.1562191054836801</v>
      </c>
      <c r="I224">
        <v>1.1085037858518871</v>
      </c>
    </row>
    <row r="225" spans="1:9" x14ac:dyDescent="0.3">
      <c r="A225" t="s">
        <v>70</v>
      </c>
      <c r="B225" t="s">
        <v>162</v>
      </c>
      <c r="C225">
        <v>19.947154998779297</v>
      </c>
      <c r="E225">
        <v>0.52611686323331597</v>
      </c>
      <c r="F225">
        <v>1.4400479626012568</v>
      </c>
      <c r="G225">
        <v>1.3692459245358475</v>
      </c>
      <c r="H225">
        <v>1.0517087813056007</v>
      </c>
      <c r="I225">
        <v>7.2735276940754462E-2</v>
      </c>
    </row>
    <row r="226" spans="1:9" x14ac:dyDescent="0.3">
      <c r="A226" t="s">
        <v>69</v>
      </c>
      <c r="B226" t="s">
        <v>162</v>
      </c>
      <c r="C226">
        <v>20.647775650024414</v>
      </c>
      <c r="E226">
        <v>-0.17450378801180122</v>
      </c>
      <c r="F226">
        <v>0.88607222941562702</v>
      </c>
      <c r="G226">
        <v>0.92773318639379831</v>
      </c>
      <c r="H226">
        <v>0.95509381620796374</v>
      </c>
      <c r="I226">
        <v>-6.628564285905017E-2</v>
      </c>
    </row>
    <row r="227" spans="1:9" x14ac:dyDescent="0.3">
      <c r="A227" t="s">
        <v>68</v>
      </c>
      <c r="B227" t="s">
        <v>162</v>
      </c>
      <c r="C227">
        <v>20.50969123840332</v>
      </c>
      <c r="E227">
        <v>-3.641937639070747E-2</v>
      </c>
      <c r="F227">
        <v>0.97507197707992521</v>
      </c>
      <c r="G227">
        <v>0.75277722511755296</v>
      </c>
      <c r="H227">
        <v>1.2952995182972744</v>
      </c>
      <c r="I227">
        <v>0.37328573775618451</v>
      </c>
    </row>
    <row r="228" spans="1:9" x14ac:dyDescent="0.3">
      <c r="A228" t="s">
        <v>67</v>
      </c>
      <c r="B228" t="s">
        <v>162</v>
      </c>
      <c r="C228">
        <v>20.42304801940918</v>
      </c>
      <c r="E228">
        <v>5.0223842603433155E-2</v>
      </c>
      <c r="F228">
        <v>1.0354255637325451</v>
      </c>
      <c r="G228">
        <v>0.89309910143886628</v>
      </c>
      <c r="H228">
        <v>1.1593624515626291</v>
      </c>
      <c r="I228">
        <v>0.21333166671126247</v>
      </c>
    </row>
    <row r="229" spans="1:9" x14ac:dyDescent="0.3">
      <c r="A229" t="s">
        <v>66</v>
      </c>
      <c r="B229" t="s">
        <v>162</v>
      </c>
      <c r="C229">
        <v>20.686660766601563</v>
      </c>
      <c r="E229">
        <v>-0.21338890458894966</v>
      </c>
      <c r="F229">
        <v>0.86250880832451671</v>
      </c>
      <c r="G229">
        <v>0.87305758666172861</v>
      </c>
      <c r="H229">
        <v>0.98791743122289699</v>
      </c>
      <c r="I229">
        <v>-1.7537626501628226E-2</v>
      </c>
    </row>
    <row r="230" spans="1:9" x14ac:dyDescent="0.3">
      <c r="A230" t="s">
        <v>65</v>
      </c>
      <c r="B230" t="s">
        <v>162</v>
      </c>
      <c r="C230">
        <v>20.074502944946289</v>
      </c>
      <c r="E230">
        <v>0.39876891706632378</v>
      </c>
      <c r="F230">
        <v>1.3183824263545481</v>
      </c>
      <c r="G230">
        <v>0.99275697109912819</v>
      </c>
      <c r="H230">
        <v>1.3280011772618474</v>
      </c>
      <c r="I230">
        <v>0.40925642562239517</v>
      </c>
    </row>
    <row r="231" spans="1:9" x14ac:dyDescent="0.3">
      <c r="A231" t="s">
        <v>64</v>
      </c>
      <c r="B231" t="s">
        <v>162</v>
      </c>
      <c r="C231">
        <v>19.976408004760742</v>
      </c>
      <c r="E231">
        <v>0.49686385725187066</v>
      </c>
      <c r="F231">
        <v>1.4111426718783737</v>
      </c>
      <c r="G231">
        <v>1.1146247431176202</v>
      </c>
      <c r="H231">
        <v>1.2660248936618694</v>
      </c>
      <c r="I231">
        <v>0.3403057725462233</v>
      </c>
    </row>
    <row r="232" spans="1:9" x14ac:dyDescent="0.3">
      <c r="A232" t="s">
        <v>63</v>
      </c>
      <c r="B232" t="s">
        <v>162</v>
      </c>
      <c r="C232">
        <v>19.942327499389648</v>
      </c>
      <c r="E232">
        <v>0.53094436262296441</v>
      </c>
      <c r="F232">
        <v>1.4448746754146626</v>
      </c>
      <c r="G232">
        <v>1.3879455616376966</v>
      </c>
      <c r="H232">
        <v>1.0410168203641885</v>
      </c>
      <c r="I232">
        <v>5.7993379357746809E-2</v>
      </c>
    </row>
    <row r="233" spans="1:9" x14ac:dyDescent="0.3">
      <c r="A233" t="s">
        <v>62</v>
      </c>
      <c r="B233" t="s">
        <v>162</v>
      </c>
      <c r="C233">
        <v>19.858484268188477</v>
      </c>
      <c r="E233">
        <v>0.61478759382413628</v>
      </c>
      <c r="F233">
        <v>1.5313325243357152</v>
      </c>
      <c r="G233">
        <v>1.3453819024318652</v>
      </c>
      <c r="H233">
        <v>1.1382140056795265</v>
      </c>
      <c r="I233">
        <v>0.18677183699934838</v>
      </c>
    </row>
    <row r="234" spans="1:9" x14ac:dyDescent="0.3">
      <c r="A234" t="s">
        <v>61</v>
      </c>
      <c r="B234" t="s">
        <v>162</v>
      </c>
      <c r="C234">
        <v>19.906486511230469</v>
      </c>
      <c r="E234">
        <v>0.56678535078214409</v>
      </c>
      <c r="F234">
        <v>1.4812194006180399</v>
      </c>
      <c r="G234">
        <v>1.4728163887227406</v>
      </c>
      <c r="H234">
        <v>1.0057054035789124</v>
      </c>
      <c r="I234">
        <v>8.2077653440749999E-3</v>
      </c>
    </row>
    <row r="235" spans="1:9" x14ac:dyDescent="0.3">
      <c r="A235" t="s">
        <v>60</v>
      </c>
      <c r="B235" t="s">
        <v>162</v>
      </c>
      <c r="C235">
        <v>20.168256759643555</v>
      </c>
      <c r="E235">
        <v>0.30501510236905816</v>
      </c>
      <c r="F235">
        <v>1.2354315697601794</v>
      </c>
      <c r="G235">
        <v>0.7459897124936804</v>
      </c>
      <c r="H235">
        <v>1.6560973282465277</v>
      </c>
      <c r="I235">
        <v>0.72778746199934807</v>
      </c>
    </row>
    <row r="236" spans="1:9" x14ac:dyDescent="0.3">
      <c r="A236" t="s">
        <v>59</v>
      </c>
      <c r="B236" t="s">
        <v>162</v>
      </c>
      <c r="C236">
        <v>19.906164169311523</v>
      </c>
      <c r="E236">
        <v>0.56710769270108941</v>
      </c>
      <c r="F236">
        <v>1.4815503870246267</v>
      </c>
      <c r="G236">
        <v>1.3772014337953351</v>
      </c>
      <c r="H236">
        <v>1.0757688386525444</v>
      </c>
      <c r="I236">
        <v>0.10536810469954348</v>
      </c>
    </row>
    <row r="237" spans="1:9" x14ac:dyDescent="0.3">
      <c r="A237" t="s">
        <v>58</v>
      </c>
      <c r="B237" t="s">
        <v>162</v>
      </c>
      <c r="C237">
        <v>20.079305648803711</v>
      </c>
      <c r="E237">
        <v>0.39396621320890191</v>
      </c>
      <c r="F237">
        <v>1.3140008539152792</v>
      </c>
      <c r="G237">
        <v>1.5881886474921962</v>
      </c>
      <c r="H237">
        <v>0.82735817057383654</v>
      </c>
      <c r="I237">
        <v>-0.27341607498795634</v>
      </c>
    </row>
    <row r="238" spans="1:9" x14ac:dyDescent="0.3">
      <c r="A238" t="s">
        <v>57</v>
      </c>
      <c r="B238" t="s">
        <v>162</v>
      </c>
      <c r="C238">
        <v>19.716159820556641</v>
      </c>
      <c r="E238">
        <v>0.75711204145597222</v>
      </c>
      <c r="F238">
        <v>1.6901040192673285</v>
      </c>
      <c r="G238">
        <v>1.9339909571873595</v>
      </c>
      <c r="H238">
        <v>0.87389447866151326</v>
      </c>
      <c r="I238">
        <v>-0.19446900772721415</v>
      </c>
    </row>
    <row r="239" spans="1:9" x14ac:dyDescent="0.3">
      <c r="A239" t="s">
        <v>56</v>
      </c>
      <c r="B239" t="s">
        <v>162</v>
      </c>
      <c r="C239">
        <v>21.149229049682617</v>
      </c>
      <c r="E239">
        <v>-0.67595718767000434</v>
      </c>
      <c r="F239">
        <v>0.62591680328640886</v>
      </c>
      <c r="G239">
        <v>1.1016199189256237</v>
      </c>
      <c r="H239">
        <v>0.56817854555212333</v>
      </c>
      <c r="I239">
        <v>-0.81558373856217514</v>
      </c>
    </row>
    <row r="240" spans="1:9" x14ac:dyDescent="0.3">
      <c r="A240" t="s">
        <v>55</v>
      </c>
      <c r="B240" t="s">
        <v>162</v>
      </c>
      <c r="C240">
        <v>19.905948638916016</v>
      </c>
      <c r="E240">
        <v>0.56732322309659722</v>
      </c>
      <c r="F240">
        <v>1.4817717387207543</v>
      </c>
      <c r="G240">
        <v>1.4623120418580684</v>
      </c>
      <c r="H240">
        <v>1.0133074858892359</v>
      </c>
      <c r="I240">
        <v>1.9072023156575052E-2</v>
      </c>
    </row>
    <row r="241" spans="1:9" x14ac:dyDescent="0.3">
      <c r="A241" t="s">
        <v>54</v>
      </c>
      <c r="B241" t="s">
        <v>162</v>
      </c>
      <c r="C241">
        <v>20.018035888671875</v>
      </c>
      <c r="E241">
        <v>0.45523597334073784</v>
      </c>
      <c r="F241">
        <v>1.3710070343865486</v>
      </c>
      <c r="G241">
        <v>1.3149301827724982</v>
      </c>
      <c r="H241">
        <v>1.0426462578384303</v>
      </c>
      <c r="I241">
        <v>6.0249772790363865E-2</v>
      </c>
    </row>
    <row r="242" spans="1:9" x14ac:dyDescent="0.3">
      <c r="A242" t="s">
        <v>53</v>
      </c>
      <c r="B242" t="s">
        <v>162</v>
      </c>
      <c r="C242">
        <v>20.089414596557617</v>
      </c>
      <c r="E242">
        <v>0.38385726545499566</v>
      </c>
      <c r="F242">
        <v>1.3048258469908101</v>
      </c>
      <c r="G242">
        <v>1.1539770579235158</v>
      </c>
      <c r="H242">
        <v>1.1307207868921882</v>
      </c>
      <c r="I242">
        <v>0.17724272322981707</v>
      </c>
    </row>
    <row r="243" spans="1:9" x14ac:dyDescent="0.3">
      <c r="A243" t="s">
        <v>52</v>
      </c>
      <c r="B243" t="s">
        <v>162</v>
      </c>
      <c r="C243">
        <v>19.716548919677734</v>
      </c>
      <c r="E243">
        <v>0.75672294233487847</v>
      </c>
      <c r="F243">
        <v>1.6896482546760381</v>
      </c>
      <c r="G243">
        <v>1.3841267561005219</v>
      </c>
      <c r="H243">
        <v>1.2207323117112894</v>
      </c>
      <c r="I243">
        <v>0.2877468736204421</v>
      </c>
    </row>
    <row r="244" spans="1:9" x14ac:dyDescent="0.3">
      <c r="A244" t="s">
        <v>51</v>
      </c>
      <c r="B244" t="s">
        <v>162</v>
      </c>
      <c r="C244">
        <v>20.095178604125977</v>
      </c>
      <c r="E244">
        <v>0.37809325788663628</v>
      </c>
      <c r="F244">
        <v>1.2996230692484465</v>
      </c>
      <c r="G244">
        <v>1.1462027547215912</v>
      </c>
      <c r="H244">
        <v>1.1338509385838291</v>
      </c>
      <c r="I244">
        <v>0.18123098922102801</v>
      </c>
    </row>
    <row r="245" spans="1:9" x14ac:dyDescent="0.3">
      <c r="A245" t="s">
        <v>50</v>
      </c>
      <c r="B245" t="s">
        <v>162</v>
      </c>
      <c r="C245">
        <v>20.286325454711914</v>
      </c>
      <c r="E245">
        <v>0.18694640730069878</v>
      </c>
      <c r="F245">
        <v>1.1383517412219426</v>
      </c>
      <c r="G245">
        <v>1.0902086506724551</v>
      </c>
      <c r="H245">
        <v>1.0441595198495188</v>
      </c>
      <c r="I245">
        <v>6.2342134240559101E-2</v>
      </c>
    </row>
    <row r="246" spans="1:9" x14ac:dyDescent="0.3">
      <c r="A246" t="s">
        <v>49</v>
      </c>
      <c r="B246" t="s">
        <v>162</v>
      </c>
      <c r="C246">
        <v>20.482521057128906</v>
      </c>
      <c r="E246">
        <v>-9.2491951162934072E-3</v>
      </c>
      <c r="F246">
        <v>0.99360945343915841</v>
      </c>
      <c r="G246">
        <v>0.85843591594609669</v>
      </c>
      <c r="H246">
        <v>1.1574649137834414</v>
      </c>
      <c r="I246">
        <v>0.21096846175520759</v>
      </c>
    </row>
    <row r="247" spans="1:9" x14ac:dyDescent="0.3">
      <c r="A247" t="s">
        <v>48</v>
      </c>
      <c r="B247" t="s">
        <v>162</v>
      </c>
      <c r="C247">
        <v>20.229387283325195</v>
      </c>
      <c r="E247">
        <v>0.24388457868741753</v>
      </c>
      <c r="F247">
        <v>1.184176869227999</v>
      </c>
      <c r="G247">
        <v>1.4380612725623143</v>
      </c>
      <c r="H247">
        <v>0.82345369548687719</v>
      </c>
      <c r="I247">
        <v>-0.28024056839615946</v>
      </c>
    </row>
    <row r="248" spans="1:9" x14ac:dyDescent="0.3">
      <c r="A248" t="s">
        <v>47</v>
      </c>
      <c r="B248" t="s">
        <v>162</v>
      </c>
      <c r="C248">
        <v>20.073524475097656</v>
      </c>
      <c r="E248">
        <v>0.39974738691495659</v>
      </c>
      <c r="F248">
        <v>1.3192768877402636</v>
      </c>
      <c r="G248">
        <v>0.84089699903735449</v>
      </c>
      <c r="H248">
        <v>1.5688923723720631</v>
      </c>
      <c r="I248">
        <v>0.64974638533919216</v>
      </c>
    </row>
    <row r="249" spans="1:9" x14ac:dyDescent="0.3">
      <c r="A249" t="s">
        <v>46</v>
      </c>
      <c r="B249" t="s">
        <v>162</v>
      </c>
      <c r="C249">
        <v>19.835943222045898</v>
      </c>
      <c r="E249">
        <v>0.63732863996671441</v>
      </c>
      <c r="F249">
        <v>1.5554463556615259</v>
      </c>
      <c r="G249">
        <v>2.1699840104875361</v>
      </c>
      <c r="H249">
        <v>0.71680083730757982</v>
      </c>
      <c r="I249">
        <v>-0.48035577225358139</v>
      </c>
    </row>
    <row r="250" spans="1:9" x14ac:dyDescent="0.3">
      <c r="A250" t="s">
        <v>45</v>
      </c>
      <c r="B250" t="s">
        <v>162</v>
      </c>
      <c r="C250">
        <v>19.957117080688477</v>
      </c>
      <c r="E250">
        <v>0.51615478132413628</v>
      </c>
      <c r="F250">
        <v>1.4301384123019854</v>
      </c>
      <c r="G250">
        <v>1.2645065038701178</v>
      </c>
      <c r="H250">
        <v>1.1309854144086555</v>
      </c>
      <c r="I250">
        <v>0.17758032393782475</v>
      </c>
    </row>
    <row r="251" spans="1:9" x14ac:dyDescent="0.3">
      <c r="A251" t="s">
        <v>44</v>
      </c>
      <c r="B251" t="s">
        <v>162</v>
      </c>
      <c r="C251">
        <v>20.332395553588867</v>
      </c>
      <c r="E251">
        <v>0.14087630842374566</v>
      </c>
      <c r="F251">
        <v>1.1025746281628295</v>
      </c>
      <c r="G251">
        <v>1.3411925006871932</v>
      </c>
      <c r="H251">
        <v>0.82208529170711742</v>
      </c>
      <c r="I251">
        <v>-0.28264001297623759</v>
      </c>
    </row>
    <row r="252" spans="1:9" x14ac:dyDescent="0.3">
      <c r="A252" t="s">
        <v>43</v>
      </c>
      <c r="B252" t="s">
        <v>162</v>
      </c>
      <c r="C252">
        <v>20.198553085327148</v>
      </c>
      <c r="E252">
        <v>0.27471877668546441</v>
      </c>
      <c r="F252">
        <v>1.209758249089711</v>
      </c>
      <c r="G252">
        <v>1.6386635756056289</v>
      </c>
      <c r="H252">
        <v>0.73825907104977295</v>
      </c>
      <c r="I252">
        <v>-0.43780091690690193</v>
      </c>
    </row>
    <row r="253" spans="1:9" x14ac:dyDescent="0.3">
      <c r="A253" t="s">
        <v>42</v>
      </c>
      <c r="B253" t="s">
        <v>162</v>
      </c>
      <c r="C253">
        <v>20.28367805480957</v>
      </c>
      <c r="E253">
        <v>0.18959380720304253</v>
      </c>
      <c r="F253">
        <v>1.1404425774669098</v>
      </c>
      <c r="G253">
        <v>1.0257677445351965</v>
      </c>
      <c r="H253">
        <v>1.1117941498381543</v>
      </c>
      <c r="I253">
        <v>0.15288969588606696</v>
      </c>
    </row>
    <row r="254" spans="1:9" x14ac:dyDescent="0.3">
      <c r="A254" t="s">
        <v>41</v>
      </c>
      <c r="B254" t="s">
        <v>162</v>
      </c>
      <c r="C254">
        <v>20.096845626831055</v>
      </c>
      <c r="E254">
        <v>0.37642623518155816</v>
      </c>
      <c r="F254">
        <v>1.2981222323441794</v>
      </c>
      <c r="G254">
        <v>1.4221831153046738</v>
      </c>
      <c r="H254">
        <v>0.91276729302617488</v>
      </c>
      <c r="I254">
        <v>-0.13168099808365955</v>
      </c>
    </row>
    <row r="255" spans="1:9" x14ac:dyDescent="0.3">
      <c r="A255" t="s">
        <v>40</v>
      </c>
      <c r="B255" t="s">
        <v>162</v>
      </c>
      <c r="C255">
        <v>20.97532844543457</v>
      </c>
      <c r="E255">
        <v>-0.50205658342195747</v>
      </c>
      <c r="F255">
        <v>0.70609950797510845</v>
      </c>
      <c r="G255">
        <v>0.70029163782728987</v>
      </c>
      <c r="H255">
        <v>1.0082935020698489</v>
      </c>
      <c r="I255">
        <v>1.1915651086262241E-2</v>
      </c>
    </row>
    <row r="256" spans="1:9" x14ac:dyDescent="0.3">
      <c r="A256" t="s">
        <v>39</v>
      </c>
      <c r="B256" t="s">
        <v>162</v>
      </c>
      <c r="C256">
        <v>20.016569137573242</v>
      </c>
      <c r="E256">
        <v>0.45670272443937066</v>
      </c>
      <c r="F256">
        <v>1.3724016109200001</v>
      </c>
      <c r="G256">
        <v>1.7220229798021445</v>
      </c>
      <c r="H256">
        <v>0.79697055557161334</v>
      </c>
      <c r="I256">
        <v>-0.32740167069108128</v>
      </c>
    </row>
    <row r="257" spans="1:9" x14ac:dyDescent="0.3">
      <c r="A257" t="s">
        <v>38</v>
      </c>
      <c r="B257" t="s">
        <v>162</v>
      </c>
      <c r="C257">
        <v>20.028732299804688</v>
      </c>
      <c r="E257">
        <v>0.44453956220792534</v>
      </c>
      <c r="F257">
        <v>1.3608797208462329</v>
      </c>
      <c r="G257">
        <v>1.176226739533029</v>
      </c>
      <c r="H257">
        <v>1.15698757314981</v>
      </c>
      <c r="I257">
        <v>0.21037336898177023</v>
      </c>
    </row>
    <row r="258" spans="1:9" x14ac:dyDescent="0.3">
      <c r="A258" t="s">
        <v>37</v>
      </c>
      <c r="B258" t="s">
        <v>162</v>
      </c>
      <c r="C258">
        <v>20.231147766113281</v>
      </c>
      <c r="E258">
        <v>0.24212409589933159</v>
      </c>
      <c r="F258">
        <v>1.1827327306621911</v>
      </c>
      <c r="G258">
        <v>1.3265242003142148</v>
      </c>
      <c r="H258">
        <v>0.89160282969736726</v>
      </c>
      <c r="I258">
        <v>-0.16552689957291727</v>
      </c>
    </row>
    <row r="259" spans="1:9" x14ac:dyDescent="0.3">
      <c r="A259" t="s">
        <v>36</v>
      </c>
      <c r="B259" t="s">
        <v>162</v>
      </c>
      <c r="C259">
        <v>19.942924499511719</v>
      </c>
      <c r="E259">
        <v>0.53034736250089409</v>
      </c>
      <c r="F259">
        <v>1.4442768970318678</v>
      </c>
      <c r="G259">
        <v>1.2515469362498963</v>
      </c>
      <c r="H259">
        <v>1.1539933942545237</v>
      </c>
      <c r="I259">
        <v>0.20663496566145767</v>
      </c>
    </row>
    <row r="260" spans="1:9" x14ac:dyDescent="0.3">
      <c r="A260" t="s">
        <v>35</v>
      </c>
      <c r="B260" t="s">
        <v>162</v>
      </c>
      <c r="C260">
        <v>20.90635871887207</v>
      </c>
      <c r="E260">
        <v>-0.43308685685945747</v>
      </c>
      <c r="F260">
        <v>0.74067530561675254</v>
      </c>
      <c r="G260">
        <v>1.3446030601896874</v>
      </c>
      <c r="H260">
        <v>0.55085052797088174</v>
      </c>
      <c r="I260">
        <v>-0.86026719498307347</v>
      </c>
    </row>
    <row r="261" spans="1:9" x14ac:dyDescent="0.3">
      <c r="A261" t="s">
        <v>34</v>
      </c>
      <c r="B261" t="s">
        <v>162</v>
      </c>
      <c r="C261">
        <v>19.761642456054688</v>
      </c>
      <c r="E261">
        <v>0.71162940595792534</v>
      </c>
      <c r="F261">
        <v>1.63765266766505</v>
      </c>
      <c r="G261">
        <v>2.0614728639950104</v>
      </c>
      <c r="H261">
        <v>0.79440903456346146</v>
      </c>
      <c r="I261">
        <v>-0.33204606461197972</v>
      </c>
    </row>
    <row r="262" spans="1:9" x14ac:dyDescent="0.3">
      <c r="A262" t="s">
        <v>33</v>
      </c>
      <c r="B262" t="s">
        <v>162</v>
      </c>
      <c r="C262">
        <v>20.163307189941406</v>
      </c>
      <c r="E262">
        <v>0.30996467207120659</v>
      </c>
      <c r="F262">
        <v>1.2396773430250989</v>
      </c>
      <c r="G262">
        <v>1.0156402389762325</v>
      </c>
      <c r="H262">
        <v>1.2205870695657908</v>
      </c>
      <c r="I262">
        <v>0.28757521224348903</v>
      </c>
    </row>
    <row r="263" spans="1:9" x14ac:dyDescent="0.3">
      <c r="A263" t="s">
        <v>32</v>
      </c>
      <c r="B263" t="s">
        <v>162</v>
      </c>
      <c r="C263">
        <v>20.446029027303059</v>
      </c>
      <c r="E263">
        <v>2.7242834709554131E-2</v>
      </c>
      <c r="F263">
        <v>1.0190627110151402</v>
      </c>
      <c r="G263">
        <v>1.1799908062785376</v>
      </c>
      <c r="H263">
        <v>0.86361919566904644</v>
      </c>
      <c r="I263">
        <v>-0.21153278437923018</v>
      </c>
    </row>
    <row r="264" spans="1:9" x14ac:dyDescent="0.3">
      <c r="A264" t="s">
        <v>31</v>
      </c>
      <c r="B264" t="s">
        <v>162</v>
      </c>
      <c r="C264">
        <v>20.543511708577473</v>
      </c>
      <c r="E264">
        <v>-7.0239846564859931E-2</v>
      </c>
      <c r="F264">
        <v>0.95247963612190745</v>
      </c>
      <c r="G264">
        <v>1.0628504941837977</v>
      </c>
      <c r="H264">
        <v>0.89615580115371907</v>
      </c>
      <c r="I264">
        <v>-0.158178521073566</v>
      </c>
    </row>
    <row r="265" spans="1:9" x14ac:dyDescent="0.3">
      <c r="A265" t="s">
        <v>30</v>
      </c>
      <c r="B265" t="s">
        <v>162</v>
      </c>
      <c r="C265">
        <v>20.663442611694336</v>
      </c>
      <c r="E265">
        <v>-0.19017074968172309</v>
      </c>
      <c r="F265">
        <v>0.87650197708295252</v>
      </c>
      <c r="G265">
        <v>0.96166379975935135</v>
      </c>
      <c r="H265">
        <v>0.91144324794412568</v>
      </c>
      <c r="I265">
        <v>-0.13377526688248736</v>
      </c>
    </row>
    <row r="266" spans="1:9" x14ac:dyDescent="0.3">
      <c r="A266" t="s">
        <v>29</v>
      </c>
      <c r="B266" t="s">
        <v>162</v>
      </c>
      <c r="C266">
        <v>20.598171869913738</v>
      </c>
      <c r="E266">
        <v>-0.12490000790112532</v>
      </c>
      <c r="F266">
        <v>0.91706760226186823</v>
      </c>
      <c r="G266">
        <v>0.5610526228992887</v>
      </c>
      <c r="H266">
        <v>1.6345482844779173</v>
      </c>
      <c r="I266">
        <v>0.70889199487695009</v>
      </c>
    </row>
    <row r="267" spans="1:9" x14ac:dyDescent="0.3">
      <c r="A267" t="s">
        <v>28</v>
      </c>
      <c r="B267" t="s">
        <v>162</v>
      </c>
      <c r="C267">
        <v>20.849667231241863</v>
      </c>
      <c r="E267">
        <v>-0.37639536922925032</v>
      </c>
      <c r="F267">
        <v>0.77035996299887921</v>
      </c>
      <c r="G267">
        <v>0.51011535248942597</v>
      </c>
      <c r="H267">
        <v>1.510168159494568</v>
      </c>
      <c r="I267">
        <v>0.59470920475650857</v>
      </c>
    </row>
    <row r="268" spans="1:9" x14ac:dyDescent="0.3">
      <c r="A268" t="s">
        <v>27</v>
      </c>
      <c r="B268" t="s">
        <v>162</v>
      </c>
      <c r="C268">
        <v>20.639083862304688</v>
      </c>
      <c r="E268">
        <v>-0.16581200029207466</v>
      </c>
      <c r="F268">
        <v>0.89142665144372035</v>
      </c>
      <c r="G268">
        <v>0.63055673486189134</v>
      </c>
      <c r="H268">
        <v>1.413713631397445</v>
      </c>
      <c r="I268">
        <v>0.49948991052636749</v>
      </c>
    </row>
    <row r="269" spans="1:9" x14ac:dyDescent="0.3">
      <c r="A269" t="s">
        <v>26</v>
      </c>
      <c r="B269" t="s">
        <v>162</v>
      </c>
      <c r="C269">
        <v>20.247651418050129</v>
      </c>
      <c r="E269">
        <v>0.22562044396248382</v>
      </c>
      <c r="F269">
        <v>1.1692799998150534</v>
      </c>
      <c r="G269">
        <v>1.0863641958931838</v>
      </c>
      <c r="H269">
        <v>1.0763241316635055</v>
      </c>
      <c r="I269">
        <v>0.10611260644921919</v>
      </c>
    </row>
    <row r="270" spans="1:9" x14ac:dyDescent="0.3">
      <c r="A270" t="s">
        <v>25</v>
      </c>
      <c r="B270" t="s">
        <v>162</v>
      </c>
      <c r="C270">
        <v>20.746616363525391</v>
      </c>
      <c r="E270">
        <v>-0.27334450151277778</v>
      </c>
      <c r="F270">
        <v>0.82739921761893931</v>
      </c>
      <c r="G270">
        <v>0.82507118073919905</v>
      </c>
      <c r="H270">
        <v>1.0028216194361006</v>
      </c>
      <c r="I270">
        <v>4.065004113605857E-3</v>
      </c>
    </row>
    <row r="271" spans="1:9" x14ac:dyDescent="0.3">
      <c r="A271" t="s">
        <v>24</v>
      </c>
      <c r="B271" t="s">
        <v>162</v>
      </c>
      <c r="C271">
        <v>20.479775110880535</v>
      </c>
      <c r="E271">
        <v>-6.5032488679221956E-3</v>
      </c>
      <c r="F271">
        <v>0.99550243585271347</v>
      </c>
      <c r="G271">
        <v>0.8521350279163129</v>
      </c>
      <c r="H271">
        <v>1.1682449415170391</v>
      </c>
      <c r="I271">
        <v>0.22434279036848881</v>
      </c>
    </row>
    <row r="272" spans="1:9" x14ac:dyDescent="0.3">
      <c r="A272" t="s">
        <v>23</v>
      </c>
      <c r="B272" t="s">
        <v>162</v>
      </c>
      <c r="C272">
        <v>20.604465484619141</v>
      </c>
      <c r="E272">
        <v>-0.13119362260652778</v>
      </c>
      <c r="F272">
        <v>0.91307569884502338</v>
      </c>
      <c r="G272">
        <v>0.76099589465637629</v>
      </c>
      <c r="H272">
        <v>1.1998431335261248</v>
      </c>
      <c r="I272">
        <v>0.26284580143619618</v>
      </c>
    </row>
    <row r="273" spans="1:9" x14ac:dyDescent="0.3">
      <c r="A273" t="s">
        <v>22</v>
      </c>
      <c r="B273" t="s">
        <v>162</v>
      </c>
      <c r="C273">
        <v>21.111917495727539</v>
      </c>
      <c r="E273">
        <v>-0.63864563371492622</v>
      </c>
      <c r="F273">
        <v>0.64231565582422345</v>
      </c>
      <c r="G273">
        <v>0.34403341699630074</v>
      </c>
      <c r="H273">
        <v>1.8670153075017419</v>
      </c>
      <c r="I273">
        <v>0.90073375614810991</v>
      </c>
    </row>
    <row r="274" spans="1:9" x14ac:dyDescent="0.3">
      <c r="A274" t="s">
        <v>21</v>
      </c>
      <c r="B274" t="s">
        <v>162</v>
      </c>
      <c r="C274">
        <v>21.033149719238281</v>
      </c>
      <c r="E274">
        <v>-0.55987785722566841</v>
      </c>
      <c r="F274">
        <v>0.67835959319646333</v>
      </c>
      <c r="G274">
        <v>0.38797838698837089</v>
      </c>
      <c r="H274">
        <v>1.7484468618526325</v>
      </c>
      <c r="I274">
        <v>0.80607395085025835</v>
      </c>
    </row>
    <row r="275" spans="1:9" x14ac:dyDescent="0.3">
      <c r="A275" t="s">
        <v>20</v>
      </c>
      <c r="B275" t="s">
        <v>162</v>
      </c>
      <c r="C275">
        <v>20.961622873942058</v>
      </c>
      <c r="E275">
        <v>-0.48835101192944563</v>
      </c>
      <c r="F275">
        <v>0.71283940166712423</v>
      </c>
      <c r="G275">
        <v>0.25834735028643302</v>
      </c>
      <c r="H275">
        <v>2.7592286155704326</v>
      </c>
      <c r="I275">
        <v>1.4642649959755827</v>
      </c>
    </row>
    <row r="276" spans="1:9" x14ac:dyDescent="0.3">
      <c r="A276" t="s">
        <v>19</v>
      </c>
      <c r="B276" t="s">
        <v>162</v>
      </c>
      <c r="C276">
        <v>20.617782592773438</v>
      </c>
      <c r="E276">
        <v>-0.14451073076082466</v>
      </c>
      <c r="F276">
        <v>0.90468613681174959</v>
      </c>
      <c r="G276">
        <v>0.71073503003472827</v>
      </c>
      <c r="H276">
        <v>1.272888064582302</v>
      </c>
      <c r="I276">
        <v>0.34810555688867234</v>
      </c>
    </row>
    <row r="277" spans="1:9" x14ac:dyDescent="0.3">
      <c r="A277" t="s">
        <v>18</v>
      </c>
      <c r="B277" t="s">
        <v>162</v>
      </c>
      <c r="C277">
        <v>21.145122528076172</v>
      </c>
      <c r="E277">
        <v>-0.67185066606355903</v>
      </c>
      <c r="F277">
        <v>0.62770096585489399</v>
      </c>
      <c r="G277">
        <v>0.278741914273757</v>
      </c>
      <c r="H277">
        <v>2.2519073512511598</v>
      </c>
      <c r="I277">
        <v>1.1711474727822273</v>
      </c>
    </row>
    <row r="278" spans="1:9" x14ac:dyDescent="0.3">
      <c r="A278" t="s">
        <v>17</v>
      </c>
      <c r="B278" t="s">
        <v>162</v>
      </c>
      <c r="C278">
        <v>19.397769927978516</v>
      </c>
      <c r="E278">
        <v>1.0755019340340972</v>
      </c>
      <c r="F278">
        <v>2.1074551578689551</v>
      </c>
      <c r="G278">
        <v>2.1330693064701349</v>
      </c>
      <c r="H278">
        <v>0.98799188168734808</v>
      </c>
      <c r="I278">
        <v>-1.7428907629558024E-2</v>
      </c>
    </row>
    <row r="279" spans="1:9" x14ac:dyDescent="0.3">
      <c r="A279" t="s">
        <v>16</v>
      </c>
      <c r="B279" t="s">
        <v>162</v>
      </c>
      <c r="C279">
        <v>20.827327728271484</v>
      </c>
      <c r="E279">
        <v>-0.35405586625887153</v>
      </c>
      <c r="F279">
        <v>0.7823814845693321</v>
      </c>
      <c r="G279">
        <v>0.38009706316468139</v>
      </c>
      <c r="H279">
        <v>2.0583728746947894</v>
      </c>
      <c r="I279">
        <v>1.0415043504270827</v>
      </c>
    </row>
    <row r="280" spans="1:9" x14ac:dyDescent="0.3">
      <c r="A280" t="s">
        <v>15</v>
      </c>
      <c r="B280" t="s">
        <v>162</v>
      </c>
      <c r="C280">
        <v>20.751678466796875</v>
      </c>
      <c r="E280">
        <v>-0.27840660478426216</v>
      </c>
      <c r="F280">
        <v>0.82450114096615523</v>
      </c>
      <c r="G280">
        <v>0.4976591636412972</v>
      </c>
      <c r="H280">
        <v>1.6567586838618713</v>
      </c>
      <c r="I280">
        <v>0.72836348128645767</v>
      </c>
    </row>
    <row r="281" spans="1:9" x14ac:dyDescent="0.3">
      <c r="A281" t="s">
        <v>14</v>
      </c>
      <c r="B281" t="s">
        <v>162</v>
      </c>
      <c r="C281">
        <v>34.388820648193359</v>
      </c>
      <c r="E281">
        <v>-13.915548786180747</v>
      </c>
      <c r="F281">
        <v>6.4714620576052491E-5</v>
      </c>
      <c r="G281">
        <v>0.61004289083651231</v>
      </c>
      <c r="H281">
        <v>1.0608208299471127E-4</v>
      </c>
      <c r="I281">
        <v>-13.202531370398113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1"/>
  <sheetViews>
    <sheetView zoomScaleNormal="100" workbookViewId="0">
      <selection activeCell="B1" sqref="B1"/>
    </sheetView>
  </sheetViews>
  <sheetFormatPr defaultColWidth="9.109375" defaultRowHeight="14.4" x14ac:dyDescent="0.3"/>
  <cols>
    <col min="1" max="1" width="13.44140625" bestFit="1" customWidth="1"/>
    <col min="2" max="2" width="12.33203125" bestFit="1" customWidth="1"/>
    <col min="4" max="4" width="9.109375" style="19"/>
    <col min="7" max="7" width="12.33203125" bestFit="1" customWidth="1"/>
    <col min="8" max="8" width="12" style="1" bestFit="1" customWidth="1"/>
    <col min="9" max="9" width="9.109375" style="18"/>
    <col min="14" max="14" width="9.109375" style="17"/>
    <col min="16" max="16" width="9.109375" style="42"/>
    <col min="17" max="17" width="12.33203125" style="58" bestFit="1" customWidth="1"/>
  </cols>
  <sheetData>
    <row r="1" spans="1:17" s="16" customFormat="1" x14ac:dyDescent="0.3">
      <c r="B1" s="16" t="s">
        <v>241</v>
      </c>
      <c r="D1" s="59"/>
      <c r="H1" s="12"/>
      <c r="I1" s="60"/>
      <c r="N1" s="20"/>
      <c r="P1" s="58"/>
      <c r="Q1" s="58"/>
    </row>
    <row r="2" spans="1:17" s="16" customFormat="1" x14ac:dyDescent="0.3">
      <c r="D2" s="59"/>
      <c r="G2" s="61"/>
      <c r="H2" s="12"/>
      <c r="I2" s="60"/>
      <c r="Q2" s="58"/>
    </row>
    <row r="3" spans="1:17" s="16" customFormat="1" x14ac:dyDescent="0.3">
      <c r="A3" s="41" t="s">
        <v>154</v>
      </c>
      <c r="B3" s="41" t="s">
        <v>219</v>
      </c>
      <c r="C3" s="41" t="s">
        <v>220</v>
      </c>
      <c r="D3" s="41" t="s">
        <v>221</v>
      </c>
      <c r="E3" s="41" t="s">
        <v>222</v>
      </c>
      <c r="F3" s="41" t="s">
        <v>153</v>
      </c>
      <c r="G3" s="41" t="s">
        <v>223</v>
      </c>
      <c r="H3" s="41" t="s">
        <v>224</v>
      </c>
      <c r="I3" s="41" t="s">
        <v>225</v>
      </c>
      <c r="J3" s="41" t="s">
        <v>226</v>
      </c>
      <c r="K3" s="41" t="s">
        <v>227</v>
      </c>
      <c r="Q3" s="58"/>
    </row>
    <row r="4" spans="1:17" s="16" customFormat="1" x14ac:dyDescent="0.3">
      <c r="A4" s="41" t="s">
        <v>152</v>
      </c>
      <c r="B4" s="19" t="s">
        <v>13</v>
      </c>
      <c r="C4" s="19">
        <v>17.65363883972168</v>
      </c>
      <c r="D4" s="41"/>
      <c r="E4" s="41">
        <v>-0.11614508607071983</v>
      </c>
      <c r="F4" s="41">
        <v>0.92264970079742148</v>
      </c>
      <c r="G4" s="41"/>
      <c r="H4" s="41"/>
      <c r="I4" s="41"/>
      <c r="J4" s="41"/>
      <c r="K4" s="41"/>
      <c r="Q4" s="58"/>
    </row>
    <row r="5" spans="1:17" s="16" customFormat="1" x14ac:dyDescent="0.3">
      <c r="A5" s="41" t="s">
        <v>151</v>
      </c>
      <c r="B5" s="19" t="s">
        <v>13</v>
      </c>
      <c r="C5" s="19">
        <v>17.493371963500977</v>
      </c>
      <c r="D5" s="41"/>
      <c r="E5" s="41">
        <v>4.4121790149983298E-2</v>
      </c>
      <c r="F5" s="41">
        <v>1.0310553552665538</v>
      </c>
      <c r="G5" s="41"/>
      <c r="H5" s="41"/>
      <c r="I5" s="41"/>
      <c r="J5" s="41"/>
      <c r="K5" s="41"/>
      <c r="Q5" s="58"/>
    </row>
    <row r="6" spans="1:17" s="16" customFormat="1" x14ac:dyDescent="0.3">
      <c r="A6" s="41" t="s">
        <v>150</v>
      </c>
      <c r="B6" s="19" t="s">
        <v>13</v>
      </c>
      <c r="C6" s="19">
        <v>18.551620483398438</v>
      </c>
      <c r="D6" s="41"/>
      <c r="E6" s="41">
        <v>-1.0141267297474776</v>
      </c>
      <c r="F6" s="41">
        <v>0.49512794084581357</v>
      </c>
      <c r="G6" s="41"/>
      <c r="H6" s="41"/>
      <c r="I6" s="41"/>
      <c r="J6" s="41"/>
      <c r="K6" s="41"/>
      <c r="Q6" s="58"/>
    </row>
    <row r="7" spans="1:17" s="16" customFormat="1" x14ac:dyDescent="0.3">
      <c r="A7" s="41" t="s">
        <v>149</v>
      </c>
      <c r="B7" s="19" t="s">
        <v>13</v>
      </c>
      <c r="C7" s="19">
        <v>17.745859146118164</v>
      </c>
      <c r="D7" s="41"/>
      <c r="E7" s="41">
        <v>-0.2083653924672042</v>
      </c>
      <c r="F7" s="41">
        <v>0.86551732752755772</v>
      </c>
      <c r="G7" s="41"/>
      <c r="H7" s="41"/>
      <c r="I7" s="41"/>
      <c r="J7" s="41"/>
      <c r="K7" s="41"/>
      <c r="Q7" s="58"/>
    </row>
    <row r="8" spans="1:17" s="16" customFormat="1" x14ac:dyDescent="0.3">
      <c r="A8" s="41" t="s">
        <v>148</v>
      </c>
      <c r="B8" s="19" t="s">
        <v>13</v>
      </c>
      <c r="C8" s="19">
        <v>19.007204055786133</v>
      </c>
      <c r="D8" s="41"/>
      <c r="E8" s="41">
        <v>-1.469710302135173</v>
      </c>
      <c r="F8" s="41">
        <v>0.36105479258064066</v>
      </c>
      <c r="G8" s="41"/>
      <c r="H8" s="41"/>
      <c r="I8" s="41"/>
      <c r="J8" s="41"/>
      <c r="K8" s="41"/>
      <c r="Q8" s="58"/>
    </row>
    <row r="9" spans="1:17" s="16" customFormat="1" x14ac:dyDescent="0.3">
      <c r="A9" s="41" t="s">
        <v>147</v>
      </c>
      <c r="B9" s="19" t="s">
        <v>13</v>
      </c>
      <c r="C9" s="19">
        <v>18.153570175170898</v>
      </c>
      <c r="D9" s="41"/>
      <c r="E9" s="41">
        <v>-0.61607642151993858</v>
      </c>
      <c r="F9" s="41">
        <v>0.65244291214001393</v>
      </c>
      <c r="G9" s="41"/>
      <c r="H9" s="41"/>
      <c r="I9" s="41"/>
      <c r="J9" s="41"/>
      <c r="K9" s="41"/>
      <c r="Q9" s="58"/>
    </row>
    <row r="10" spans="1:17" s="16" customFormat="1" x14ac:dyDescent="0.3">
      <c r="A10" s="41" t="s">
        <v>146</v>
      </c>
      <c r="B10" s="19" t="s">
        <v>13</v>
      </c>
      <c r="C10" s="19">
        <v>18.029945373535156</v>
      </c>
      <c r="D10" s="41"/>
      <c r="E10" s="41">
        <v>-0.49245161988419639</v>
      </c>
      <c r="F10" s="41">
        <v>0.71081615724816627</v>
      </c>
      <c r="G10" s="41"/>
      <c r="H10" s="41"/>
      <c r="I10" s="41"/>
      <c r="J10" s="41"/>
      <c r="K10" s="41"/>
      <c r="Q10" s="58"/>
    </row>
    <row r="11" spans="1:17" s="16" customFormat="1" x14ac:dyDescent="0.3">
      <c r="A11" s="41" t="s">
        <v>145</v>
      </c>
      <c r="B11" s="19" t="s">
        <v>13</v>
      </c>
      <c r="C11" s="19">
        <v>18.090423583984375</v>
      </c>
      <c r="D11" s="41"/>
      <c r="E11" s="41">
        <v>-0.55292983033341514</v>
      </c>
      <c r="F11" s="41">
        <v>0.68163445610799422</v>
      </c>
      <c r="G11" s="41"/>
      <c r="H11" s="41"/>
      <c r="I11" s="41"/>
      <c r="J11" s="41"/>
      <c r="K11" s="41"/>
      <c r="Q11" s="58"/>
    </row>
    <row r="12" spans="1:17" s="16" customFormat="1" x14ac:dyDescent="0.3">
      <c r="A12" s="41" t="s">
        <v>144</v>
      </c>
      <c r="B12" s="19" t="s">
        <v>13</v>
      </c>
      <c r="C12" s="19">
        <v>18.798133850097656</v>
      </c>
      <c r="D12" s="41"/>
      <c r="E12" s="41">
        <v>-1.2606400964466964</v>
      </c>
      <c r="F12" s="41">
        <v>0.41735874446412546</v>
      </c>
      <c r="G12" s="41"/>
      <c r="H12" s="41"/>
      <c r="I12" s="41"/>
      <c r="J12" s="41"/>
      <c r="K12" s="41"/>
      <c r="Q12" s="58"/>
    </row>
    <row r="13" spans="1:17" s="16" customFormat="1" x14ac:dyDescent="0.3">
      <c r="A13" s="41" t="s">
        <v>143</v>
      </c>
      <c r="B13" s="19" t="s">
        <v>13</v>
      </c>
      <c r="C13" s="19">
        <v>19.263662338256836</v>
      </c>
      <c r="D13" s="41"/>
      <c r="E13" s="41">
        <v>-1.7261685846058761</v>
      </c>
      <c r="F13" s="41">
        <v>0.30225359736963109</v>
      </c>
      <c r="G13" s="41"/>
      <c r="H13" s="41"/>
      <c r="I13" s="41"/>
      <c r="J13" s="41"/>
      <c r="K13" s="41"/>
      <c r="Q13" s="58"/>
    </row>
    <row r="14" spans="1:17" s="16" customFormat="1" x14ac:dyDescent="0.3">
      <c r="A14" s="41" t="s">
        <v>142</v>
      </c>
      <c r="B14" s="19" t="s">
        <v>13</v>
      </c>
      <c r="C14" s="19">
        <v>18.030115127563477</v>
      </c>
      <c r="D14" s="41"/>
      <c r="E14" s="41">
        <v>-0.4926213739125167</v>
      </c>
      <c r="F14" s="41">
        <v>0.71073252432227674</v>
      </c>
      <c r="G14" s="41"/>
      <c r="H14" s="41"/>
      <c r="I14" s="41"/>
      <c r="J14" s="41"/>
      <c r="K14" s="41"/>
      <c r="Q14" s="58"/>
    </row>
    <row r="15" spans="1:17" s="16" customFormat="1" x14ac:dyDescent="0.3">
      <c r="A15" s="41" t="s">
        <v>141</v>
      </c>
      <c r="B15" s="19" t="s">
        <v>13</v>
      </c>
      <c r="C15" s="19">
        <v>18.670783996582031</v>
      </c>
      <c r="D15" s="41"/>
      <c r="E15" s="41">
        <v>-1.1332902429310714</v>
      </c>
      <c r="F15" s="41">
        <v>0.4558748601419137</v>
      </c>
      <c r="G15" s="41"/>
      <c r="H15" s="41"/>
      <c r="I15" s="41"/>
      <c r="J15" s="41"/>
      <c r="K15" s="41"/>
      <c r="Q15" s="58"/>
    </row>
    <row r="16" spans="1:17" s="16" customFormat="1" x14ac:dyDescent="0.3">
      <c r="A16" s="41" t="s">
        <v>140</v>
      </c>
      <c r="B16" s="19" t="s">
        <v>13</v>
      </c>
      <c r="C16" s="19">
        <v>17.63555908203125</v>
      </c>
      <c r="D16" s="41"/>
      <c r="E16" s="41">
        <v>-9.806532838029014E-2</v>
      </c>
      <c r="F16" s="41">
        <v>0.934285039459536</v>
      </c>
      <c r="G16" s="41"/>
      <c r="H16" s="41"/>
      <c r="I16" s="41"/>
      <c r="J16" s="41"/>
      <c r="K16" s="41"/>
      <c r="Q16" s="58"/>
    </row>
    <row r="17" spans="1:17" s="16" customFormat="1" x14ac:dyDescent="0.3">
      <c r="A17" s="41" t="s">
        <v>139</v>
      </c>
      <c r="B17" s="19" t="s">
        <v>13</v>
      </c>
      <c r="C17" s="41">
        <v>17.992698669433594</v>
      </c>
      <c r="D17" s="41"/>
      <c r="E17" s="41">
        <v>-0.45520491578263389</v>
      </c>
      <c r="F17" s="41">
        <v>0.72940656219025735</v>
      </c>
      <c r="G17" s="41"/>
      <c r="H17" s="41"/>
      <c r="I17" s="41"/>
      <c r="J17" s="41"/>
      <c r="K17" s="41"/>
      <c r="Q17" s="58"/>
    </row>
    <row r="18" spans="1:17" s="16" customFormat="1" x14ac:dyDescent="0.3">
      <c r="A18" s="41" t="s">
        <v>138</v>
      </c>
      <c r="B18" s="19" t="s">
        <v>13</v>
      </c>
      <c r="C18" s="41">
        <v>18.114280700683594</v>
      </c>
      <c r="D18" s="41"/>
      <c r="E18" s="41">
        <v>-0.57678694703263389</v>
      </c>
      <c r="F18" s="41">
        <v>0.67045529934962</v>
      </c>
      <c r="G18" s="41"/>
      <c r="H18" s="41"/>
      <c r="I18" s="41"/>
      <c r="J18" s="41"/>
      <c r="K18" s="41"/>
      <c r="Q18" s="58"/>
    </row>
    <row r="19" spans="1:17" s="16" customFormat="1" x14ac:dyDescent="0.3">
      <c r="A19" s="41" t="s">
        <v>137</v>
      </c>
      <c r="B19" s="19" t="s">
        <v>13</v>
      </c>
      <c r="C19" s="41">
        <v>18.450878143310547</v>
      </c>
      <c r="D19" s="41"/>
      <c r="E19" s="41">
        <v>-0.91338438965958701</v>
      </c>
      <c r="F19" s="41">
        <v>0.53093811198858221</v>
      </c>
      <c r="G19" s="41"/>
      <c r="H19" s="41"/>
      <c r="I19" s="41"/>
      <c r="J19" s="41"/>
      <c r="K19" s="41"/>
      <c r="Q19" s="58"/>
    </row>
    <row r="20" spans="1:17" s="16" customFormat="1" x14ac:dyDescent="0.3">
      <c r="A20" s="41" t="s">
        <v>136</v>
      </c>
      <c r="B20" s="19" t="s">
        <v>13</v>
      </c>
      <c r="C20" s="41">
        <v>19.727273941040039</v>
      </c>
      <c r="D20" s="41"/>
      <c r="E20" s="41">
        <v>-2.1897801873890792</v>
      </c>
      <c r="F20" s="41">
        <v>0.21918482333080783</v>
      </c>
      <c r="G20" s="41"/>
      <c r="H20" s="41"/>
      <c r="I20" s="41"/>
      <c r="J20" s="41"/>
      <c r="K20" s="41"/>
      <c r="Q20" s="58"/>
    </row>
    <row r="21" spans="1:17" s="16" customFormat="1" x14ac:dyDescent="0.3">
      <c r="A21" s="41" t="s">
        <v>135</v>
      </c>
      <c r="B21" s="19" t="s">
        <v>13</v>
      </c>
      <c r="C21" s="41">
        <v>18.277252197265625</v>
      </c>
      <c r="D21" s="41"/>
      <c r="E21" s="41">
        <v>-0.73975844361466514</v>
      </c>
      <c r="F21" s="41">
        <v>0.59883961010353692</v>
      </c>
      <c r="G21" s="41"/>
      <c r="H21" s="41"/>
      <c r="I21" s="41"/>
      <c r="J21" s="41"/>
      <c r="K21" s="41"/>
      <c r="Q21" s="58"/>
    </row>
    <row r="22" spans="1:17" s="16" customFormat="1" x14ac:dyDescent="0.3">
      <c r="A22" s="41" t="s">
        <v>134</v>
      </c>
      <c r="B22" s="19" t="s">
        <v>13</v>
      </c>
      <c r="C22" s="41">
        <v>18.104982376098633</v>
      </c>
      <c r="D22" s="41"/>
      <c r="E22" s="41">
        <v>-0.56748862244767295</v>
      </c>
      <c r="F22" s="41">
        <v>0.67479041093128855</v>
      </c>
      <c r="G22" s="41"/>
      <c r="H22" s="41"/>
      <c r="I22" s="41"/>
      <c r="J22" s="41"/>
      <c r="K22" s="41"/>
      <c r="Q22" s="58"/>
    </row>
    <row r="23" spans="1:17" s="16" customFormat="1" x14ac:dyDescent="0.3">
      <c r="A23" s="41" t="s">
        <v>133</v>
      </c>
      <c r="B23" s="19" t="s">
        <v>13</v>
      </c>
      <c r="C23" s="41">
        <v>18.104188919067383</v>
      </c>
      <c r="D23" s="41"/>
      <c r="E23" s="41">
        <v>-0.56669516541642295</v>
      </c>
      <c r="F23" s="41">
        <v>0.67516163592550815</v>
      </c>
      <c r="G23" s="41"/>
      <c r="H23" s="41"/>
      <c r="I23" s="41"/>
      <c r="J23" s="41"/>
      <c r="K23" s="41"/>
      <c r="Q23" s="58"/>
    </row>
    <row r="24" spans="1:17" s="16" customFormat="1" x14ac:dyDescent="0.3">
      <c r="A24" s="41" t="s">
        <v>132</v>
      </c>
      <c r="B24" s="19" t="s">
        <v>13</v>
      </c>
      <c r="C24" s="41">
        <v>17.655481338500977</v>
      </c>
      <c r="D24" s="41"/>
      <c r="E24" s="41">
        <v>-0.1179875848500167</v>
      </c>
      <c r="F24" s="41">
        <v>0.92147211591702682</v>
      </c>
      <c r="G24" s="41"/>
      <c r="H24" s="41"/>
      <c r="I24" s="41"/>
      <c r="J24" s="41"/>
      <c r="K24" s="41"/>
      <c r="Q24" s="58"/>
    </row>
    <row r="25" spans="1:17" s="16" customFormat="1" x14ac:dyDescent="0.3">
      <c r="A25" s="41" t="s">
        <v>131</v>
      </c>
      <c r="B25" s="19" t="s">
        <v>13</v>
      </c>
      <c r="C25" s="41">
        <v>18.141305923461914</v>
      </c>
      <c r="D25" s="41"/>
      <c r="E25" s="41">
        <v>-0.6038121698109542</v>
      </c>
      <c r="F25" s="41">
        <v>0.65801292625045449</v>
      </c>
      <c r="G25" s="41"/>
      <c r="H25" s="41"/>
      <c r="I25" s="41"/>
      <c r="J25" s="41"/>
      <c r="K25" s="41"/>
      <c r="Q25" s="58"/>
    </row>
    <row r="26" spans="1:17" s="16" customFormat="1" x14ac:dyDescent="0.3">
      <c r="A26" s="41" t="s">
        <v>130</v>
      </c>
      <c r="B26" s="19" t="s">
        <v>13</v>
      </c>
      <c r="C26" s="41">
        <v>19.725822448730469</v>
      </c>
      <c r="D26" s="41"/>
      <c r="E26" s="41">
        <v>-2.1883286950795089</v>
      </c>
      <c r="F26" s="41">
        <v>0.21940545567003386</v>
      </c>
      <c r="G26" s="41"/>
      <c r="H26" s="41"/>
      <c r="I26" s="41"/>
      <c r="J26" s="41"/>
      <c r="K26" s="41"/>
      <c r="Q26" s="58"/>
    </row>
    <row r="27" spans="1:17" s="16" customFormat="1" x14ac:dyDescent="0.3">
      <c r="A27" s="41" t="s">
        <v>129</v>
      </c>
      <c r="B27" s="19" t="s">
        <v>13</v>
      </c>
      <c r="C27" s="41">
        <v>18.514076232910156</v>
      </c>
      <c r="D27" s="41"/>
      <c r="E27" s="41">
        <v>-0.97658247925919639</v>
      </c>
      <c r="F27" s="41">
        <v>0.50818211981251926</v>
      </c>
      <c r="G27" s="41"/>
      <c r="H27" s="41"/>
      <c r="I27" s="41"/>
      <c r="J27" s="41"/>
      <c r="K27" s="41"/>
      <c r="Q27" s="58"/>
    </row>
    <row r="28" spans="1:17" s="16" customFormat="1" x14ac:dyDescent="0.3">
      <c r="A28" s="41" t="s">
        <v>128</v>
      </c>
      <c r="B28" s="19" t="s">
        <v>13</v>
      </c>
      <c r="C28" s="41">
        <v>18.520500183105469</v>
      </c>
      <c r="D28" s="41"/>
      <c r="E28" s="41">
        <v>-0.98300642945450889</v>
      </c>
      <c r="F28" s="41">
        <v>0.50592434582711532</v>
      </c>
      <c r="G28" s="41"/>
      <c r="H28" s="41"/>
      <c r="I28" s="41"/>
      <c r="J28" s="41"/>
      <c r="K28" s="41"/>
      <c r="Q28" s="58"/>
    </row>
    <row r="29" spans="1:17" s="16" customFormat="1" x14ac:dyDescent="0.3">
      <c r="A29" s="41" t="s">
        <v>127</v>
      </c>
      <c r="B29" s="19" t="s">
        <v>13</v>
      </c>
      <c r="C29" s="41">
        <v>18.372457504272461</v>
      </c>
      <c r="D29" s="41"/>
      <c r="E29" s="41">
        <v>-0.83496375062150108</v>
      </c>
      <c r="F29" s="41">
        <v>0.56059712448726084</v>
      </c>
      <c r="G29" s="41"/>
      <c r="H29" s="41"/>
      <c r="I29" s="41"/>
      <c r="J29" s="41"/>
      <c r="K29" s="41"/>
      <c r="Q29" s="58"/>
    </row>
    <row r="30" spans="1:17" s="16" customFormat="1" x14ac:dyDescent="0.3">
      <c r="A30" s="41" t="s">
        <v>126</v>
      </c>
      <c r="B30" s="19" t="s">
        <v>13</v>
      </c>
      <c r="C30" s="41">
        <v>18.177330017089801</v>
      </c>
      <c r="D30" s="41"/>
      <c r="E30" s="41">
        <v>-0.63983626343884126</v>
      </c>
      <c r="F30" s="41">
        <v>0.64178578318596657</v>
      </c>
      <c r="G30" s="41"/>
      <c r="H30" s="41"/>
      <c r="I30" s="41"/>
      <c r="J30" s="41"/>
      <c r="K30" s="41"/>
      <c r="Q30" s="58"/>
    </row>
    <row r="31" spans="1:17" s="16" customFormat="1" x14ac:dyDescent="0.3">
      <c r="A31" s="41" t="s">
        <v>125</v>
      </c>
      <c r="B31" s="19" t="s">
        <v>13</v>
      </c>
      <c r="C31" s="41">
        <v>18.553617477416992</v>
      </c>
      <c r="D31" s="41"/>
      <c r="E31" s="41">
        <v>-1.0161237237660323</v>
      </c>
      <c r="F31" s="41">
        <v>0.49444305353935619</v>
      </c>
      <c r="G31" s="41"/>
      <c r="H31" s="41"/>
      <c r="I31" s="41"/>
      <c r="J31" s="41"/>
      <c r="K31" s="41"/>
      <c r="Q31" s="58"/>
    </row>
    <row r="32" spans="1:17" s="16" customFormat="1" x14ac:dyDescent="0.3">
      <c r="A32" s="41" t="s">
        <v>124</v>
      </c>
      <c r="B32" s="19" t="s">
        <v>13</v>
      </c>
      <c r="C32" s="41">
        <v>18.569124221801758</v>
      </c>
      <c r="D32" s="41"/>
      <c r="E32" s="41">
        <v>-1.031630468150798</v>
      </c>
      <c r="F32" s="41">
        <v>0.48915701333634842</v>
      </c>
      <c r="G32" s="41"/>
      <c r="H32" s="41"/>
      <c r="I32" s="41"/>
      <c r="J32" s="41"/>
      <c r="K32" s="41"/>
      <c r="Q32" s="58"/>
    </row>
    <row r="33" spans="1:17" s="16" customFormat="1" x14ac:dyDescent="0.3">
      <c r="A33" s="41" t="s">
        <v>123</v>
      </c>
      <c r="B33" s="19" t="s">
        <v>13</v>
      </c>
      <c r="C33" s="41">
        <v>18.835670471191406</v>
      </c>
      <c r="D33" s="41"/>
      <c r="E33" s="41">
        <v>-1.2981767175404464</v>
      </c>
      <c r="F33" s="41">
        <v>0.40663978619352836</v>
      </c>
      <c r="G33" s="41"/>
      <c r="H33" s="41"/>
      <c r="I33" s="41"/>
      <c r="J33" s="41"/>
      <c r="K33" s="41"/>
      <c r="Q33" s="58"/>
    </row>
    <row r="34" spans="1:17" s="16" customFormat="1" x14ac:dyDescent="0.3">
      <c r="A34" s="41" t="s">
        <v>122</v>
      </c>
      <c r="B34" s="19" t="s">
        <v>13</v>
      </c>
      <c r="C34" s="41">
        <v>18.76591682434082</v>
      </c>
      <c r="D34" s="41"/>
      <c r="E34" s="41">
        <v>-1.2284230706898605</v>
      </c>
      <c r="F34" s="41">
        <v>0.42678368441839482</v>
      </c>
      <c r="G34" s="41"/>
      <c r="H34" s="41"/>
      <c r="I34" s="41"/>
      <c r="J34" s="41"/>
      <c r="K34" s="41"/>
      <c r="Q34" s="58"/>
    </row>
    <row r="35" spans="1:17" s="16" customFormat="1" x14ac:dyDescent="0.3">
      <c r="A35" s="41" t="s">
        <v>121</v>
      </c>
      <c r="B35" s="19" t="s">
        <v>13</v>
      </c>
      <c r="C35" s="41">
        <v>18.166994094848633</v>
      </c>
      <c r="D35" s="41"/>
      <c r="E35" s="41">
        <v>-0.62950034119767295</v>
      </c>
      <c r="F35" s="41">
        <v>0.64640024893680725</v>
      </c>
      <c r="G35" s="41"/>
      <c r="H35" s="41"/>
      <c r="I35" s="41"/>
      <c r="J35" s="41"/>
      <c r="K35" s="41"/>
      <c r="Q35" s="58"/>
    </row>
    <row r="36" spans="1:17" s="16" customFormat="1" x14ac:dyDescent="0.3">
      <c r="A36" s="41" t="s">
        <v>120</v>
      </c>
      <c r="B36" s="19" t="s">
        <v>13</v>
      </c>
      <c r="C36" s="41">
        <v>18.412443161010742</v>
      </c>
      <c r="D36" s="41"/>
      <c r="E36" s="41">
        <v>-0.87494940735978233</v>
      </c>
      <c r="F36" s="41">
        <v>0.54527298771005261</v>
      </c>
      <c r="G36" s="41"/>
      <c r="H36" s="41"/>
      <c r="I36" s="41"/>
      <c r="J36" s="41"/>
      <c r="K36" s="41"/>
      <c r="Q36" s="58"/>
    </row>
    <row r="37" spans="1:17" s="16" customFormat="1" x14ac:dyDescent="0.3">
      <c r="A37" s="41" t="s">
        <v>119</v>
      </c>
      <c r="B37" s="19" t="s">
        <v>13</v>
      </c>
      <c r="C37" s="41">
        <v>17.922380447387695</v>
      </c>
      <c r="D37" s="41"/>
      <c r="E37" s="41">
        <v>-0.38488669373673545</v>
      </c>
      <c r="F37" s="41">
        <v>0.76583914359636218</v>
      </c>
      <c r="G37" s="41"/>
      <c r="H37" s="41"/>
      <c r="I37" s="41"/>
      <c r="J37" s="41"/>
      <c r="K37" s="41"/>
      <c r="Q37" s="58"/>
    </row>
    <row r="38" spans="1:17" s="16" customFormat="1" x14ac:dyDescent="0.3">
      <c r="A38" s="41" t="s">
        <v>118</v>
      </c>
      <c r="B38" s="19" t="s">
        <v>13</v>
      </c>
      <c r="C38" s="41">
        <v>16.752569198608398</v>
      </c>
      <c r="D38" s="41"/>
      <c r="E38" s="41">
        <v>0.78492455504256142</v>
      </c>
      <c r="F38" s="41">
        <v>1.7230022135984977</v>
      </c>
      <c r="G38" s="41"/>
      <c r="H38" s="41"/>
      <c r="I38" s="41"/>
      <c r="J38" s="41"/>
      <c r="K38" s="41"/>
      <c r="Q38" s="58"/>
    </row>
    <row r="39" spans="1:17" s="16" customFormat="1" x14ac:dyDescent="0.3">
      <c r="A39" s="41" t="s">
        <v>117</v>
      </c>
      <c r="B39" s="19" t="s">
        <v>13</v>
      </c>
      <c r="C39" s="41">
        <v>17.47270393371582</v>
      </c>
      <c r="D39" s="41"/>
      <c r="E39" s="41">
        <v>6.4789819935139548E-2</v>
      </c>
      <c r="F39" s="41">
        <v>1.0459325512562418</v>
      </c>
      <c r="G39" s="41"/>
      <c r="H39" s="41"/>
      <c r="I39" s="41"/>
      <c r="J39" s="41"/>
      <c r="K39" s="41"/>
      <c r="Q39" s="58"/>
    </row>
    <row r="40" spans="1:17" s="16" customFormat="1" x14ac:dyDescent="0.3">
      <c r="A40" s="41" t="s">
        <v>116</v>
      </c>
      <c r="B40" s="19" t="s">
        <v>13</v>
      </c>
      <c r="C40" s="41">
        <v>17.098726272583008</v>
      </c>
      <c r="D40" s="41"/>
      <c r="E40" s="41">
        <v>0.43876748106795205</v>
      </c>
      <c r="F40" s="41">
        <v>1.3554458522006385</v>
      </c>
      <c r="G40" s="41"/>
      <c r="H40" s="41"/>
      <c r="I40" s="41"/>
      <c r="J40" s="41"/>
      <c r="K40" s="41"/>
      <c r="Q40" s="58"/>
    </row>
    <row r="41" spans="1:17" s="16" customFormat="1" x14ac:dyDescent="0.3">
      <c r="A41" s="41" t="s">
        <v>115</v>
      </c>
      <c r="B41" s="19" t="s">
        <v>13</v>
      </c>
      <c r="C41" s="41">
        <v>17.084087371826172</v>
      </c>
      <c r="D41" s="41"/>
      <c r="E41" s="41">
        <v>0.45340638182478799</v>
      </c>
      <c r="F41" s="41">
        <v>1.3692694579037776</v>
      </c>
      <c r="G41" s="41"/>
      <c r="H41" s="41"/>
      <c r="I41" s="41"/>
      <c r="J41" s="41"/>
      <c r="K41" s="41"/>
      <c r="Q41" s="58"/>
    </row>
    <row r="42" spans="1:17" s="16" customFormat="1" x14ac:dyDescent="0.3">
      <c r="A42" s="41" t="s">
        <v>114</v>
      </c>
      <c r="B42" s="19" t="s">
        <v>13</v>
      </c>
      <c r="C42" s="41">
        <v>17.623746871948242</v>
      </c>
      <c r="D42" s="41"/>
      <c r="E42" s="41">
        <v>-8.6253118297282327E-2</v>
      </c>
      <c r="F42" s="41">
        <v>0.94196599313603635</v>
      </c>
      <c r="G42" s="41"/>
      <c r="H42" s="41"/>
      <c r="I42" s="41"/>
      <c r="J42" s="41"/>
      <c r="K42" s="41"/>
      <c r="Q42" s="58"/>
    </row>
    <row r="43" spans="1:17" s="16" customFormat="1" x14ac:dyDescent="0.3">
      <c r="A43" s="41" t="s">
        <v>113</v>
      </c>
      <c r="B43" s="19" t="s">
        <v>13</v>
      </c>
      <c r="C43" s="41">
        <v>17.059850692749023</v>
      </c>
      <c r="D43" s="41"/>
      <c r="E43" s="41">
        <v>0.47764306090193642</v>
      </c>
      <c r="F43" s="41">
        <v>1.392466925954051</v>
      </c>
      <c r="G43" s="41"/>
      <c r="H43" s="41"/>
      <c r="I43" s="41"/>
      <c r="J43" s="41"/>
      <c r="K43" s="41"/>
      <c r="Q43" s="58"/>
    </row>
    <row r="44" spans="1:17" s="16" customFormat="1" x14ac:dyDescent="0.3">
      <c r="A44" s="41" t="s">
        <v>112</v>
      </c>
      <c r="B44" s="19" t="s">
        <v>13</v>
      </c>
      <c r="C44" s="41">
        <v>17.404838562011719</v>
      </c>
      <c r="D44" s="41"/>
      <c r="E44" s="41">
        <v>0.13265519163924111</v>
      </c>
      <c r="F44" s="41">
        <v>1.0963095360678181</v>
      </c>
      <c r="G44" s="41"/>
      <c r="H44" s="41"/>
      <c r="I44" s="41"/>
      <c r="J44" s="41"/>
      <c r="K44" s="41"/>
      <c r="Q44" s="58"/>
    </row>
    <row r="45" spans="1:17" s="16" customFormat="1" x14ac:dyDescent="0.3">
      <c r="A45" s="41" t="s">
        <v>111</v>
      </c>
      <c r="B45" s="19" t="s">
        <v>13</v>
      </c>
      <c r="C45" s="41">
        <v>17.657918930053711</v>
      </c>
      <c r="D45" s="41"/>
      <c r="E45" s="41">
        <v>-0.12042517640275108</v>
      </c>
      <c r="F45" s="41">
        <v>0.9199165022405783</v>
      </c>
      <c r="G45" s="41"/>
      <c r="H45" s="41"/>
      <c r="I45" s="41"/>
      <c r="J45" s="41"/>
      <c r="K45" s="41"/>
      <c r="Q45" s="58"/>
    </row>
    <row r="46" spans="1:17" s="16" customFormat="1" x14ac:dyDescent="0.3">
      <c r="A46" s="41" t="s">
        <v>110</v>
      </c>
      <c r="B46" s="19" t="s">
        <v>13</v>
      </c>
      <c r="C46" s="41">
        <v>18.909666061401367</v>
      </c>
      <c r="D46" s="41"/>
      <c r="E46" s="41">
        <v>-1.3721723077504073</v>
      </c>
      <c r="F46" s="41">
        <v>0.38630913337966005</v>
      </c>
      <c r="G46" s="41"/>
      <c r="H46" s="41"/>
      <c r="I46" s="41"/>
      <c r="J46" s="41"/>
      <c r="K46" s="41"/>
      <c r="Q46" s="58"/>
    </row>
    <row r="47" spans="1:17" s="16" customFormat="1" x14ac:dyDescent="0.3">
      <c r="A47" s="41" t="s">
        <v>109</v>
      </c>
      <c r="B47" s="19" t="s">
        <v>13</v>
      </c>
      <c r="C47" s="41">
        <v>17.377376556396484</v>
      </c>
      <c r="D47" s="41"/>
      <c r="E47" s="41">
        <v>0.16011719725447549</v>
      </c>
      <c r="F47" s="41">
        <v>1.1173779045197703</v>
      </c>
      <c r="G47" s="41"/>
      <c r="H47" s="41"/>
      <c r="I47" s="41"/>
      <c r="J47" s="41"/>
      <c r="K47" s="41"/>
      <c r="Q47" s="58"/>
    </row>
    <row r="48" spans="1:17" s="16" customFormat="1" x14ac:dyDescent="0.3">
      <c r="A48" s="41" t="s">
        <v>108</v>
      </c>
      <c r="B48" s="19" t="s">
        <v>13</v>
      </c>
      <c r="C48" s="41">
        <v>17.694936752319336</v>
      </c>
      <c r="D48" s="41"/>
      <c r="E48" s="41">
        <v>-0.15744299866837608</v>
      </c>
      <c r="F48" s="41">
        <v>0.89661280052223413</v>
      </c>
      <c r="G48" s="41"/>
      <c r="H48" s="41"/>
      <c r="I48" s="41"/>
      <c r="J48" s="41"/>
      <c r="K48" s="41"/>
      <c r="Q48" s="58"/>
    </row>
    <row r="49" spans="1:17" s="16" customFormat="1" x14ac:dyDescent="0.3">
      <c r="A49" s="41" t="s">
        <v>107</v>
      </c>
      <c r="B49" s="19" t="s">
        <v>13</v>
      </c>
      <c r="C49" s="41">
        <v>17.620893478393555</v>
      </c>
      <c r="D49" s="41"/>
      <c r="E49" s="41">
        <v>-8.3399724742594827E-2</v>
      </c>
      <c r="F49" s="41">
        <v>0.94383087751200312</v>
      </c>
      <c r="G49" s="41"/>
      <c r="H49" s="41"/>
      <c r="I49" s="41"/>
      <c r="J49" s="41"/>
      <c r="K49" s="41"/>
      <c r="Q49" s="58"/>
    </row>
    <row r="50" spans="1:17" s="16" customFormat="1" x14ac:dyDescent="0.3">
      <c r="A50" s="41" t="s">
        <v>106</v>
      </c>
      <c r="B50" s="19" t="s">
        <v>13</v>
      </c>
      <c r="C50" s="41">
        <v>17.612466812133789</v>
      </c>
      <c r="D50" s="41"/>
      <c r="E50" s="41">
        <v>-7.4973058482829202E-2</v>
      </c>
      <c r="F50" s="41">
        <v>0.94935984954536734</v>
      </c>
      <c r="G50" s="41"/>
      <c r="H50" s="41"/>
      <c r="I50" s="41"/>
      <c r="J50" s="41"/>
      <c r="K50" s="41"/>
      <c r="Q50" s="58"/>
    </row>
    <row r="51" spans="1:17" s="16" customFormat="1" x14ac:dyDescent="0.3">
      <c r="A51" s="41" t="s">
        <v>105</v>
      </c>
      <c r="B51" s="19" t="s">
        <v>13</v>
      </c>
      <c r="C51" s="41">
        <v>17.618196487426758</v>
      </c>
      <c r="D51" s="41"/>
      <c r="E51" s="41">
        <v>-8.0702733775797952E-2</v>
      </c>
      <c r="F51" s="41">
        <v>0.94559693621380558</v>
      </c>
      <c r="G51" s="41"/>
      <c r="H51" s="41"/>
      <c r="I51" s="41"/>
      <c r="J51" s="41"/>
      <c r="K51" s="41"/>
      <c r="Q51" s="58"/>
    </row>
    <row r="52" spans="1:17" s="16" customFormat="1" x14ac:dyDescent="0.3">
      <c r="A52" s="41" t="s">
        <v>104</v>
      </c>
      <c r="B52" s="19" t="s">
        <v>13</v>
      </c>
      <c r="C52" s="41">
        <v>17.644931793212891</v>
      </c>
      <c r="D52" s="41"/>
      <c r="E52" s="41">
        <v>-0.10743803956193076</v>
      </c>
      <c r="F52" s="41">
        <v>0.92823497334859006</v>
      </c>
      <c r="G52" s="41"/>
      <c r="H52" s="41"/>
      <c r="I52" s="41"/>
      <c r="J52" s="41"/>
      <c r="K52" s="41"/>
      <c r="Q52" s="58"/>
    </row>
    <row r="53" spans="1:17" s="16" customFormat="1" x14ac:dyDescent="0.3">
      <c r="A53" s="41" t="s">
        <v>103</v>
      </c>
      <c r="B53" s="19" t="s">
        <v>13</v>
      </c>
      <c r="C53" s="41">
        <v>18.528203964233398</v>
      </c>
      <c r="D53" s="41"/>
      <c r="E53" s="41">
        <v>-0.99071021058243858</v>
      </c>
      <c r="F53" s="41">
        <v>0.50322998375265438</v>
      </c>
      <c r="G53" s="41"/>
      <c r="H53" s="41"/>
      <c r="I53" s="41"/>
      <c r="J53" s="41"/>
      <c r="K53" s="41"/>
      <c r="Q53" s="58"/>
    </row>
    <row r="54" spans="1:17" s="16" customFormat="1" x14ac:dyDescent="0.3">
      <c r="A54" s="41" t="s">
        <v>102</v>
      </c>
      <c r="B54" s="19" t="s">
        <v>13</v>
      </c>
      <c r="C54" s="41">
        <v>18.963854471842449</v>
      </c>
      <c r="D54" s="41"/>
      <c r="E54" s="41">
        <v>-1.4263607181914892</v>
      </c>
      <c r="F54" s="41">
        <v>0.37206827363352052</v>
      </c>
      <c r="G54" s="41"/>
      <c r="H54" s="41"/>
      <c r="I54" s="41"/>
      <c r="J54" s="41"/>
      <c r="K54" s="41"/>
      <c r="Q54" s="58"/>
    </row>
    <row r="55" spans="1:17" s="16" customFormat="1" x14ac:dyDescent="0.3">
      <c r="A55" s="41" t="s">
        <v>101</v>
      </c>
      <c r="B55" s="19" t="s">
        <v>13</v>
      </c>
      <c r="C55" s="41">
        <v>17.488818486531574</v>
      </c>
      <c r="D55" s="41"/>
      <c r="E55" s="41">
        <v>4.8675267119385524E-2</v>
      </c>
      <c r="F55" s="41">
        <v>1.0343147438087137</v>
      </c>
      <c r="G55" s="41"/>
      <c r="H55" s="41"/>
      <c r="I55" s="41"/>
      <c r="J55" s="41"/>
      <c r="K55" s="41"/>
      <c r="Q55" s="58"/>
    </row>
    <row r="56" spans="1:17" s="16" customFormat="1" x14ac:dyDescent="0.3">
      <c r="A56" s="41" t="s">
        <v>100</v>
      </c>
      <c r="B56" s="19" t="s">
        <v>13</v>
      </c>
      <c r="C56" s="41">
        <v>17.602097829182942</v>
      </c>
      <c r="D56" s="41"/>
      <c r="E56" s="41">
        <v>-6.4604075531981664E-2</v>
      </c>
      <c r="F56" s="41">
        <v>0.95620769742420952</v>
      </c>
      <c r="G56" s="41"/>
      <c r="H56" s="41"/>
      <c r="I56" s="41"/>
      <c r="J56" s="41"/>
      <c r="K56" s="41"/>
      <c r="Q56" s="58"/>
    </row>
    <row r="57" spans="1:17" s="16" customFormat="1" x14ac:dyDescent="0.3">
      <c r="A57" s="41" t="s">
        <v>99</v>
      </c>
      <c r="B57" s="19" t="s">
        <v>13</v>
      </c>
      <c r="C57" s="41">
        <v>17.81134033203125</v>
      </c>
      <c r="D57" s="41"/>
      <c r="E57" s="41">
        <v>-0.27384657838029014</v>
      </c>
      <c r="F57" s="41">
        <v>0.82711132189703729</v>
      </c>
      <c r="G57" s="41"/>
      <c r="H57" s="41"/>
      <c r="I57" s="41"/>
      <c r="J57" s="41"/>
      <c r="K57" s="41"/>
      <c r="Q57" s="58"/>
    </row>
    <row r="58" spans="1:17" s="16" customFormat="1" x14ac:dyDescent="0.3">
      <c r="A58" s="41" t="s">
        <v>98</v>
      </c>
      <c r="B58" s="19" t="s">
        <v>13</v>
      </c>
      <c r="C58" s="41">
        <v>17.480459213256836</v>
      </c>
      <c r="D58" s="41"/>
      <c r="E58" s="41">
        <v>5.7034540394123923E-2</v>
      </c>
      <c r="F58" s="41">
        <v>1.0403251732488663</v>
      </c>
      <c r="G58" s="41"/>
      <c r="H58" s="41"/>
      <c r="I58" s="41"/>
      <c r="J58" s="41"/>
      <c r="K58" s="41"/>
      <c r="Q58" s="58"/>
    </row>
    <row r="59" spans="1:17" s="16" customFormat="1" x14ac:dyDescent="0.3">
      <c r="A59" s="41" t="s">
        <v>97</v>
      </c>
      <c r="B59" s="19" t="s">
        <v>13</v>
      </c>
      <c r="C59" s="41">
        <v>18.569928487141926</v>
      </c>
      <c r="D59" s="41"/>
      <c r="E59" s="41">
        <v>-1.032434733490966</v>
      </c>
      <c r="F59" s="41">
        <v>0.48888439689114366</v>
      </c>
      <c r="G59" s="41"/>
      <c r="H59" s="41"/>
      <c r="I59" s="41"/>
      <c r="J59" s="41"/>
      <c r="K59" s="41"/>
      <c r="Q59" s="58"/>
    </row>
    <row r="60" spans="1:17" s="16" customFormat="1" x14ac:dyDescent="0.3">
      <c r="A60" s="41" t="s">
        <v>96</v>
      </c>
      <c r="B60" s="19" t="s">
        <v>13</v>
      </c>
      <c r="C60" s="41">
        <v>17.877290089925129</v>
      </c>
      <c r="D60" s="41"/>
      <c r="E60" s="41">
        <v>-0.33979633627416916</v>
      </c>
      <c r="F60" s="41">
        <v>0.79015284902843552</v>
      </c>
      <c r="G60" s="41"/>
      <c r="H60" s="41"/>
      <c r="I60" s="41"/>
      <c r="J60" s="41"/>
      <c r="K60" s="41"/>
      <c r="Q60" s="58"/>
    </row>
    <row r="61" spans="1:17" s="16" customFormat="1" x14ac:dyDescent="0.3">
      <c r="A61" s="41" t="s">
        <v>95</v>
      </c>
      <c r="B61" s="19" t="s">
        <v>13</v>
      </c>
      <c r="C61" s="41">
        <v>17.828900019327801</v>
      </c>
      <c r="D61" s="41"/>
      <c r="E61" s="41">
        <v>-0.2914062656768408</v>
      </c>
      <c r="F61" s="41">
        <v>0.81710519770408352</v>
      </c>
      <c r="G61" s="41"/>
      <c r="H61" s="41"/>
      <c r="I61" s="41"/>
      <c r="J61" s="41"/>
      <c r="K61" s="41"/>
      <c r="Q61" s="58"/>
    </row>
    <row r="62" spans="1:17" s="16" customFormat="1" x14ac:dyDescent="0.3">
      <c r="A62" s="41" t="s">
        <v>94</v>
      </c>
      <c r="B62" s="19" t="s">
        <v>13</v>
      </c>
      <c r="C62" s="41">
        <v>17.846370697021484</v>
      </c>
      <c r="D62" s="41"/>
      <c r="E62" s="41">
        <v>-0.30887694337052451</v>
      </c>
      <c r="F62" s="41">
        <v>0.80726992875126036</v>
      </c>
      <c r="G62" s="41"/>
      <c r="H62" s="41"/>
      <c r="I62" s="41"/>
      <c r="J62" s="41"/>
      <c r="K62" s="41"/>
      <c r="Q62" s="58"/>
    </row>
    <row r="63" spans="1:17" s="16" customFormat="1" x14ac:dyDescent="0.3">
      <c r="A63" s="41" t="s">
        <v>93</v>
      </c>
      <c r="B63" s="19" t="s">
        <v>13</v>
      </c>
      <c r="C63" s="41">
        <v>17.495884577433269</v>
      </c>
      <c r="D63" s="41"/>
      <c r="E63" s="41">
        <v>4.1609176217690447E-2</v>
      </c>
      <c r="F63" s="41">
        <v>1.0292612204432474</v>
      </c>
      <c r="G63" s="41"/>
      <c r="H63" s="41"/>
      <c r="I63" s="41"/>
      <c r="J63" s="41"/>
      <c r="K63" s="41"/>
      <c r="Q63" s="58"/>
    </row>
    <row r="64" spans="1:17" s="16" customFormat="1" x14ac:dyDescent="0.3">
      <c r="A64" s="41" t="s">
        <v>92</v>
      </c>
      <c r="B64" s="19" t="s">
        <v>13</v>
      </c>
      <c r="C64" s="41">
        <v>17.674570083618164</v>
      </c>
      <c r="D64" s="41"/>
      <c r="E64" s="41">
        <v>-0.1370763299672042</v>
      </c>
      <c r="F64" s="41">
        <v>0.90936013819127548</v>
      </c>
      <c r="G64" s="41"/>
      <c r="H64" s="41"/>
      <c r="I64" s="41"/>
      <c r="J64" s="41"/>
      <c r="K64" s="41"/>
      <c r="Q64" s="58"/>
    </row>
    <row r="65" spans="1:17" s="16" customFormat="1" x14ac:dyDescent="0.3">
      <c r="A65" s="41" t="s">
        <v>91</v>
      </c>
      <c r="B65" s="19" t="s">
        <v>13</v>
      </c>
      <c r="C65" s="41">
        <v>17.719934463500977</v>
      </c>
      <c r="D65" s="41"/>
      <c r="E65" s="41">
        <v>-0.1824407098500167</v>
      </c>
      <c r="F65" s="41">
        <v>0.88121092730204209</v>
      </c>
      <c r="G65" s="41"/>
      <c r="H65" s="41"/>
      <c r="I65" s="41"/>
      <c r="J65" s="41"/>
      <c r="K65" s="41"/>
      <c r="Q65" s="58"/>
    </row>
    <row r="66" spans="1:17" s="16" customFormat="1" x14ac:dyDescent="0.3">
      <c r="A66" s="41" t="s">
        <v>90</v>
      </c>
      <c r="B66" s="19" t="s">
        <v>13</v>
      </c>
      <c r="C66" s="41">
        <v>18.319934844970703</v>
      </c>
      <c r="D66" s="41"/>
      <c r="E66" s="41">
        <v>-0.78244109131974326</v>
      </c>
      <c r="F66" s="41">
        <v>0.58138224109127012</v>
      </c>
      <c r="G66" s="41"/>
      <c r="H66" s="41"/>
      <c r="I66" s="41"/>
      <c r="J66" s="41"/>
      <c r="K66" s="41"/>
      <c r="Q66" s="58"/>
    </row>
    <row r="67" spans="1:17" s="16" customFormat="1" x14ac:dyDescent="0.3">
      <c r="A67" s="41" t="s">
        <v>89</v>
      </c>
      <c r="B67" s="19" t="s">
        <v>13</v>
      </c>
      <c r="C67" s="41">
        <v>17.67230224609375</v>
      </c>
      <c r="D67" s="41"/>
      <c r="E67" s="41">
        <v>-0.13480849244279014</v>
      </c>
      <c r="F67" s="41">
        <v>0.9107907265915508</v>
      </c>
      <c r="G67" s="41"/>
      <c r="H67" s="41"/>
      <c r="I67" s="41"/>
      <c r="J67" s="41"/>
      <c r="K67" s="41"/>
      <c r="Q67" s="58"/>
    </row>
    <row r="68" spans="1:17" s="16" customFormat="1" x14ac:dyDescent="0.3">
      <c r="A68" s="41" t="s">
        <v>88</v>
      </c>
      <c r="B68" s="19" t="s">
        <v>13</v>
      </c>
      <c r="C68" s="41">
        <v>17.729539235432942</v>
      </c>
      <c r="D68" s="41"/>
      <c r="E68" s="41">
        <v>-0.19204548178198166</v>
      </c>
      <c r="F68" s="41">
        <v>0.87536373291954794</v>
      </c>
      <c r="G68" s="41"/>
      <c r="H68" s="41"/>
      <c r="I68" s="41"/>
      <c r="J68" s="41"/>
      <c r="K68" s="41"/>
      <c r="Q68" s="58"/>
    </row>
    <row r="69" spans="1:17" s="16" customFormat="1" x14ac:dyDescent="0.3">
      <c r="A69" s="41" t="s">
        <v>87</v>
      </c>
      <c r="B69" s="19" t="s">
        <v>13</v>
      </c>
      <c r="C69" s="41">
        <v>17.289680480957031</v>
      </c>
      <c r="D69" s="41"/>
      <c r="E69" s="41">
        <v>0.24781327269392861</v>
      </c>
      <c r="F69" s="41">
        <v>1.187405970759366</v>
      </c>
      <c r="G69" s="41"/>
      <c r="H69" s="41"/>
      <c r="I69" s="41"/>
      <c r="J69" s="41"/>
      <c r="K69" s="41"/>
      <c r="Q69" s="58"/>
    </row>
    <row r="70" spans="1:17" s="16" customFormat="1" x14ac:dyDescent="0.3">
      <c r="A70" s="41" t="s">
        <v>86</v>
      </c>
      <c r="B70" s="19" t="s">
        <v>13</v>
      </c>
      <c r="C70" s="19">
        <v>18.114343643188477</v>
      </c>
      <c r="D70" s="41">
        <v>17.53749375365096</v>
      </c>
      <c r="E70" s="41">
        <v>-0.5768498895375167</v>
      </c>
      <c r="F70" s="41">
        <v>0.67042604908244097</v>
      </c>
      <c r="G70" s="41"/>
      <c r="H70" s="41"/>
      <c r="I70" s="41"/>
      <c r="J70" s="41"/>
      <c r="K70" s="41"/>
      <c r="Q70" s="58"/>
    </row>
    <row r="71" spans="1:17" s="16" customFormat="1" x14ac:dyDescent="0.3">
      <c r="A71" s="41" t="s">
        <v>85</v>
      </c>
      <c r="B71" s="19" t="s">
        <v>13</v>
      </c>
      <c r="C71" s="19">
        <v>17.781793594360352</v>
      </c>
      <c r="D71" s="41"/>
      <c r="E71" s="41">
        <v>-0.2442998407093917</v>
      </c>
      <c r="F71" s="41">
        <v>0.84422541066294787</v>
      </c>
      <c r="G71" s="41"/>
      <c r="H71" s="41"/>
      <c r="I71" s="41"/>
      <c r="J71" s="41"/>
      <c r="K71" s="41"/>
      <c r="Q71" s="58"/>
    </row>
    <row r="72" spans="1:17" s="16" customFormat="1" x14ac:dyDescent="0.3">
      <c r="A72" s="41" t="s">
        <v>84</v>
      </c>
      <c r="B72" s="19" t="s">
        <v>13</v>
      </c>
      <c r="C72" s="19">
        <v>17.404470443725586</v>
      </c>
      <c r="D72" s="41"/>
      <c r="E72" s="41">
        <v>0.13302330992537392</v>
      </c>
      <c r="F72" s="41">
        <v>1.096589306267425</v>
      </c>
      <c r="G72" s="41"/>
      <c r="H72" s="41"/>
      <c r="I72" s="41"/>
      <c r="J72" s="41"/>
      <c r="K72" s="41"/>
      <c r="Q72" s="58"/>
    </row>
    <row r="73" spans="1:17" s="16" customFormat="1" x14ac:dyDescent="0.3">
      <c r="A73" s="41" t="s">
        <v>83</v>
      </c>
      <c r="B73" s="19" t="s">
        <v>13</v>
      </c>
      <c r="C73" s="19">
        <v>17.102470397949219</v>
      </c>
      <c r="D73" s="41"/>
      <c r="E73" s="41">
        <v>0.43502335570174111</v>
      </c>
      <c r="F73" s="41">
        <v>1.3519327192070374</v>
      </c>
      <c r="G73" s="41"/>
      <c r="H73" s="41"/>
      <c r="I73" s="41"/>
      <c r="J73" s="41"/>
      <c r="K73" s="41"/>
      <c r="Q73" s="58"/>
    </row>
    <row r="74" spans="1:17" s="16" customFormat="1" x14ac:dyDescent="0.3">
      <c r="A74" s="41" t="s">
        <v>82</v>
      </c>
      <c r="B74" s="19" t="s">
        <v>13</v>
      </c>
      <c r="C74" s="19">
        <v>17.242399215698242</v>
      </c>
      <c r="D74" s="41"/>
      <c r="E74" s="41">
        <v>0.29509453795271767</v>
      </c>
      <c r="F74" s="41">
        <v>1.2269653760844723</v>
      </c>
      <c r="G74" s="41"/>
      <c r="H74" s="41"/>
      <c r="I74" s="41"/>
      <c r="J74" s="41"/>
      <c r="K74" s="41"/>
      <c r="Q74" s="58"/>
    </row>
    <row r="75" spans="1:17" s="16" customFormat="1" x14ac:dyDescent="0.3">
      <c r="A75" s="41" t="s">
        <v>81</v>
      </c>
      <c r="B75" s="19" t="s">
        <v>13</v>
      </c>
      <c r="C75" s="19">
        <v>17.819997787475586</v>
      </c>
      <c r="D75" s="41"/>
      <c r="E75" s="41">
        <v>-0.28250403382462608</v>
      </c>
      <c r="F75" s="41">
        <v>0.82216277982875918</v>
      </c>
      <c r="G75" s="41"/>
      <c r="H75" s="41"/>
      <c r="I75" s="41"/>
      <c r="J75" s="41"/>
      <c r="K75" s="41"/>
      <c r="Q75" s="58"/>
    </row>
    <row r="76" spans="1:17" s="16" customFormat="1" x14ac:dyDescent="0.3">
      <c r="A76" s="41" t="s">
        <v>80</v>
      </c>
      <c r="B76" s="19" t="s">
        <v>13</v>
      </c>
      <c r="C76" s="19">
        <v>17.377126693725586</v>
      </c>
      <c r="D76" s="41"/>
      <c r="E76" s="41">
        <v>0.16036705992537392</v>
      </c>
      <c r="F76" s="41">
        <v>1.1175714417524354</v>
      </c>
      <c r="G76" s="41"/>
      <c r="H76" s="41"/>
      <c r="I76" s="41"/>
      <c r="J76" s="41"/>
      <c r="K76" s="41"/>
      <c r="Q76" s="58"/>
    </row>
    <row r="77" spans="1:17" s="16" customFormat="1" x14ac:dyDescent="0.3">
      <c r="A77" s="41" t="s">
        <v>79</v>
      </c>
      <c r="B77" s="19" t="s">
        <v>13</v>
      </c>
      <c r="C77" s="19">
        <v>17.112800598144531</v>
      </c>
      <c r="D77" s="41"/>
      <c r="E77" s="41">
        <v>0.42469315550642861</v>
      </c>
      <c r="F77" s="41">
        <v>1.3422869835530742</v>
      </c>
      <c r="G77" s="41"/>
      <c r="H77" s="41"/>
      <c r="I77" s="41"/>
      <c r="J77" s="41"/>
      <c r="K77" s="41"/>
      <c r="Q77" s="58"/>
    </row>
    <row r="78" spans="1:17" s="16" customFormat="1" x14ac:dyDescent="0.3">
      <c r="A78" s="41" t="s">
        <v>78</v>
      </c>
      <c r="B78" s="19" t="s">
        <v>13</v>
      </c>
      <c r="C78" s="19">
        <v>17.062044143676758</v>
      </c>
      <c r="D78" s="41"/>
      <c r="E78" s="41">
        <v>0.47544960997420205</v>
      </c>
      <c r="F78" s="41">
        <v>1.3903514496410212</v>
      </c>
      <c r="G78" s="41"/>
      <c r="H78" s="41"/>
      <c r="I78" s="41"/>
      <c r="J78" s="41"/>
      <c r="K78" s="41"/>
      <c r="Q78" s="58"/>
    </row>
    <row r="79" spans="1:17" s="16" customFormat="1" x14ac:dyDescent="0.3">
      <c r="A79" s="41" t="s">
        <v>77</v>
      </c>
      <c r="B79" s="19" t="s">
        <v>13</v>
      </c>
      <c r="C79" s="19">
        <v>17.333593368530273</v>
      </c>
      <c r="D79" s="41"/>
      <c r="E79" s="41">
        <v>0.20390038512068642</v>
      </c>
      <c r="F79" s="41">
        <v>1.1518081098190127</v>
      </c>
      <c r="G79" s="41"/>
      <c r="H79" s="41"/>
      <c r="I79" s="41"/>
      <c r="J79" s="41"/>
      <c r="K79" s="41"/>
      <c r="Q79" s="58"/>
    </row>
    <row r="80" spans="1:17" s="16" customFormat="1" x14ac:dyDescent="0.3">
      <c r="A80" s="41" t="s">
        <v>76</v>
      </c>
      <c r="B80" s="19" t="s">
        <v>13</v>
      </c>
      <c r="C80" s="19">
        <v>17.220344543457031</v>
      </c>
      <c r="D80" s="41"/>
      <c r="E80" s="41">
        <v>0.31714921019392861</v>
      </c>
      <c r="F80" s="41">
        <v>1.2458662621576573</v>
      </c>
      <c r="G80" s="41"/>
      <c r="H80" s="41"/>
      <c r="I80" s="41"/>
      <c r="J80" s="41"/>
      <c r="K80" s="41"/>
      <c r="Q80" s="58"/>
    </row>
    <row r="81" spans="1:17" s="16" customFormat="1" x14ac:dyDescent="0.3">
      <c r="A81" s="41" t="s">
        <v>75</v>
      </c>
      <c r="B81" s="19" t="s">
        <v>13</v>
      </c>
      <c r="C81" s="19">
        <v>17.71327018737793</v>
      </c>
      <c r="D81" s="41"/>
      <c r="E81" s="41">
        <v>-0.17577643372696983</v>
      </c>
      <c r="F81" s="41">
        <v>0.88529094246979578</v>
      </c>
      <c r="G81" s="41"/>
      <c r="H81" s="41"/>
      <c r="I81" s="41"/>
      <c r="J81" s="41"/>
      <c r="K81" s="41"/>
      <c r="Q81" s="58"/>
    </row>
    <row r="82" spans="1:17" s="16" customFormat="1" x14ac:dyDescent="0.3">
      <c r="A82" s="41" t="s">
        <v>74</v>
      </c>
      <c r="B82" s="19" t="s">
        <v>13</v>
      </c>
      <c r="C82" s="19">
        <v>17.26539421081543</v>
      </c>
      <c r="D82" s="41"/>
      <c r="E82" s="41">
        <v>0.27209954283553017</v>
      </c>
      <c r="F82" s="41">
        <v>1.2075639079083638</v>
      </c>
      <c r="G82" s="41"/>
      <c r="H82" s="41"/>
      <c r="I82" s="41"/>
      <c r="J82" s="41"/>
      <c r="K82" s="41"/>
      <c r="Q82" s="58"/>
    </row>
    <row r="83" spans="1:17" s="16" customFormat="1" x14ac:dyDescent="0.3">
      <c r="A83" s="41" t="s">
        <v>73</v>
      </c>
      <c r="B83" s="19" t="s">
        <v>13</v>
      </c>
      <c r="C83" s="41">
        <v>16.978012084960938</v>
      </c>
      <c r="D83" s="41"/>
      <c r="E83" s="41">
        <v>0.55948166869002236</v>
      </c>
      <c r="F83" s="41">
        <v>1.4737396371540641</v>
      </c>
      <c r="G83" s="41"/>
      <c r="H83" s="41"/>
      <c r="I83" s="41"/>
      <c r="J83" s="41"/>
      <c r="K83" s="41"/>
      <c r="Q83" s="58"/>
    </row>
    <row r="84" spans="1:17" s="16" customFormat="1" x14ac:dyDescent="0.3">
      <c r="A84" s="41" t="s">
        <v>72</v>
      </c>
      <c r="B84" s="19" t="s">
        <v>13</v>
      </c>
      <c r="C84" s="41">
        <v>17.162881851196289</v>
      </c>
      <c r="D84" s="41"/>
      <c r="E84" s="41">
        <v>0.3746119024546708</v>
      </c>
      <c r="F84" s="41">
        <v>1.2964907404223782</v>
      </c>
      <c r="G84" s="41"/>
      <c r="H84" s="41"/>
      <c r="I84" s="41"/>
      <c r="J84" s="41"/>
      <c r="K84" s="41"/>
      <c r="Q84" s="58"/>
    </row>
    <row r="85" spans="1:17" s="16" customFormat="1" x14ac:dyDescent="0.3">
      <c r="A85" s="41" t="s">
        <v>71</v>
      </c>
      <c r="B85" s="19" t="s">
        <v>13</v>
      </c>
      <c r="C85" s="41">
        <v>18.550199508666992</v>
      </c>
      <c r="D85" s="41"/>
      <c r="E85" s="41">
        <v>-1.0127057550160323</v>
      </c>
      <c r="F85" s="41">
        <v>0.49561585469631159</v>
      </c>
      <c r="G85" s="41"/>
      <c r="H85" s="41"/>
      <c r="I85" s="41"/>
      <c r="J85" s="41"/>
      <c r="K85" s="41"/>
      <c r="Q85" s="58"/>
    </row>
    <row r="86" spans="1:17" s="16" customFormat="1" x14ac:dyDescent="0.3">
      <c r="A86" s="41" t="s">
        <v>70</v>
      </c>
      <c r="B86" s="19" t="s">
        <v>13</v>
      </c>
      <c r="C86" s="41">
        <v>17.084112167358398</v>
      </c>
      <c r="D86" s="41"/>
      <c r="E86" s="41">
        <v>0.45338158629256142</v>
      </c>
      <c r="F86" s="41">
        <v>1.3692459245358475</v>
      </c>
      <c r="G86" s="41"/>
      <c r="H86" s="41"/>
      <c r="I86" s="41"/>
      <c r="J86" s="41"/>
      <c r="K86" s="41"/>
      <c r="Q86" s="58"/>
    </row>
    <row r="87" spans="1:17" s="16" customFormat="1" x14ac:dyDescent="0.3">
      <c r="A87" s="41" t="s">
        <v>69</v>
      </c>
      <c r="B87" s="19" t="s">
        <v>13</v>
      </c>
      <c r="C87" s="41">
        <v>17.645711898803711</v>
      </c>
      <c r="D87" s="41"/>
      <c r="E87" s="41">
        <v>-0.10821814515275108</v>
      </c>
      <c r="F87" s="41">
        <v>0.92773318639379831</v>
      </c>
      <c r="G87" s="41"/>
      <c r="H87" s="41"/>
      <c r="I87" s="41"/>
      <c r="J87" s="41"/>
      <c r="K87" s="41"/>
      <c r="Q87" s="58"/>
    </row>
    <row r="88" spans="1:17" s="16" customFormat="1" x14ac:dyDescent="0.3">
      <c r="A88" s="41" t="s">
        <v>68</v>
      </c>
      <c r="B88" s="19" t="s">
        <v>13</v>
      </c>
      <c r="C88" s="41">
        <v>17.947198867797852</v>
      </c>
      <c r="D88" s="41"/>
      <c r="E88" s="41">
        <v>-0.4097051141468917</v>
      </c>
      <c r="F88" s="41">
        <v>0.75277722511755296</v>
      </c>
      <c r="G88" s="41"/>
      <c r="H88" s="41"/>
      <c r="I88" s="41"/>
      <c r="J88" s="41"/>
      <c r="K88" s="41"/>
      <c r="Q88" s="58"/>
    </row>
    <row r="89" spans="1:17" s="16" customFormat="1" x14ac:dyDescent="0.3">
      <c r="A89" s="41" t="s">
        <v>67</v>
      </c>
      <c r="B89" s="19" t="s">
        <v>13</v>
      </c>
      <c r="C89" s="41">
        <v>17.700601577758789</v>
      </c>
      <c r="D89" s="41"/>
      <c r="E89" s="41">
        <v>-0.1631078241078292</v>
      </c>
      <c r="F89" s="41">
        <v>0.89309910143886628</v>
      </c>
      <c r="G89" s="41"/>
      <c r="H89" s="41"/>
      <c r="I89" s="41"/>
      <c r="J89" s="41"/>
      <c r="K89" s="41"/>
      <c r="Q89" s="58"/>
    </row>
    <row r="90" spans="1:17" s="16" customFormat="1" x14ac:dyDescent="0.3">
      <c r="A90" s="41" t="s">
        <v>66</v>
      </c>
      <c r="B90" s="19" t="s">
        <v>13</v>
      </c>
      <c r="C90" s="41">
        <v>17.733345031738281</v>
      </c>
      <c r="D90" s="41"/>
      <c r="E90" s="41">
        <v>-0.19585127808732139</v>
      </c>
      <c r="F90" s="41">
        <v>0.87305758666172861</v>
      </c>
      <c r="G90" s="41"/>
      <c r="H90" s="41"/>
      <c r="I90" s="41"/>
      <c r="J90" s="41"/>
      <c r="K90" s="41"/>
      <c r="Q90" s="58"/>
    </row>
    <row r="91" spans="1:17" s="16" customFormat="1" x14ac:dyDescent="0.3">
      <c r="A91" s="41" t="s">
        <v>65</v>
      </c>
      <c r="B91" s="19" t="s">
        <v>13</v>
      </c>
      <c r="C91" s="41">
        <v>17.547981262207031</v>
      </c>
      <c r="D91" s="41"/>
      <c r="E91" s="41">
        <v>-1.048750855607139E-2</v>
      </c>
      <c r="F91" s="41">
        <v>0.99275697109912819</v>
      </c>
      <c r="G91" s="41"/>
      <c r="H91" s="41"/>
      <c r="I91" s="41"/>
      <c r="J91" s="41"/>
      <c r="K91" s="41"/>
      <c r="Q91" s="58"/>
    </row>
    <row r="92" spans="1:17" s="16" customFormat="1" x14ac:dyDescent="0.3">
      <c r="A92" s="41" t="s">
        <v>64</v>
      </c>
      <c r="B92" s="19" t="s">
        <v>13</v>
      </c>
      <c r="C92" s="41">
        <v>17.380935668945313</v>
      </c>
      <c r="D92" s="41"/>
      <c r="E92" s="41">
        <v>0.15655808470564736</v>
      </c>
      <c r="F92" s="41">
        <v>1.1146247431176202</v>
      </c>
      <c r="G92" s="41"/>
      <c r="H92" s="41"/>
      <c r="I92" s="41"/>
      <c r="J92" s="41"/>
      <c r="K92" s="41"/>
      <c r="Q92" s="58"/>
    </row>
    <row r="93" spans="1:17" s="16" customFormat="1" x14ac:dyDescent="0.3">
      <c r="A93" s="41" t="s">
        <v>63</v>
      </c>
      <c r="B93" s="19" t="s">
        <v>13</v>
      </c>
      <c r="C93" s="41">
        <v>17.064542770385742</v>
      </c>
      <c r="D93" s="41"/>
      <c r="E93" s="41">
        <v>0.47295098326521767</v>
      </c>
      <c r="F93" s="41">
        <v>1.3879455616376966</v>
      </c>
      <c r="G93" s="41"/>
      <c r="H93" s="41"/>
      <c r="I93" s="41"/>
      <c r="J93" s="41"/>
      <c r="K93" s="41"/>
      <c r="Q93" s="58"/>
    </row>
    <row r="94" spans="1:17" s="16" customFormat="1" x14ac:dyDescent="0.3">
      <c r="A94" s="41" t="s">
        <v>62</v>
      </c>
      <c r="B94" s="19" t="s">
        <v>13</v>
      </c>
      <c r="C94" s="41">
        <v>17.109477996826172</v>
      </c>
      <c r="D94" s="41"/>
      <c r="E94" s="41">
        <v>0.42801575682478799</v>
      </c>
      <c r="F94" s="41">
        <v>1.3453819024318652</v>
      </c>
      <c r="G94" s="41"/>
      <c r="H94" s="41"/>
      <c r="I94" s="41"/>
      <c r="J94" s="41"/>
      <c r="K94" s="41"/>
      <c r="Q94" s="58"/>
    </row>
    <row r="95" spans="1:17" s="16" customFormat="1" x14ac:dyDescent="0.3">
      <c r="A95" s="41" t="s">
        <v>61</v>
      </c>
      <c r="B95" s="19" t="s">
        <v>13</v>
      </c>
      <c r="C95" s="41">
        <v>16.978916168212891</v>
      </c>
      <c r="D95" s="41"/>
      <c r="E95" s="41">
        <v>0.55857758543806924</v>
      </c>
      <c r="F95" s="41">
        <v>1.4728163887227406</v>
      </c>
      <c r="G95" s="41"/>
      <c r="H95" s="41"/>
      <c r="I95" s="41"/>
      <c r="J95" s="41"/>
      <c r="K95" s="41"/>
      <c r="Q95" s="58"/>
    </row>
    <row r="96" spans="1:17" s="16" customFormat="1" x14ac:dyDescent="0.3">
      <c r="A96" s="41" t="s">
        <v>60</v>
      </c>
      <c r="B96" s="19" t="s">
        <v>13</v>
      </c>
      <c r="C96" s="41">
        <v>17.96026611328125</v>
      </c>
      <c r="D96" s="41"/>
      <c r="E96" s="41">
        <v>-0.42277235963029014</v>
      </c>
      <c r="F96" s="41">
        <v>0.7459897124936804</v>
      </c>
      <c r="G96" s="41"/>
      <c r="H96" s="41"/>
      <c r="I96" s="41"/>
      <c r="J96" s="41"/>
      <c r="K96" s="41"/>
      <c r="Q96" s="58"/>
    </row>
    <row r="97" spans="1:17" s="16" customFormat="1" x14ac:dyDescent="0.3">
      <c r="A97" s="41" t="s">
        <v>59</v>
      </c>
      <c r="B97" s="19" t="s">
        <v>13</v>
      </c>
      <c r="C97" s="41">
        <v>17.075754165649414</v>
      </c>
      <c r="D97" s="41"/>
      <c r="E97" s="41">
        <v>0.4617395880015458</v>
      </c>
      <c r="F97" s="41">
        <v>1.3772014337953351</v>
      </c>
      <c r="G97" s="41"/>
      <c r="H97" s="41"/>
      <c r="I97" s="41"/>
      <c r="J97" s="41"/>
      <c r="K97" s="41"/>
      <c r="Q97" s="58"/>
    </row>
    <row r="98" spans="1:17" s="16" customFormat="1" x14ac:dyDescent="0.3">
      <c r="A98" s="41" t="s">
        <v>58</v>
      </c>
      <c r="B98" s="19" t="s">
        <v>13</v>
      </c>
      <c r="C98" s="41">
        <v>16.870111465454102</v>
      </c>
      <c r="D98" s="41"/>
      <c r="E98" s="41">
        <v>0.6673822881968583</v>
      </c>
      <c r="F98" s="41">
        <v>1.5881886474921962</v>
      </c>
      <c r="G98" s="41"/>
      <c r="H98" s="41"/>
      <c r="I98" s="41"/>
      <c r="J98" s="41"/>
      <c r="K98" s="41"/>
      <c r="Q98" s="58"/>
    </row>
    <row r="99" spans="1:17" s="16" customFormat="1" x14ac:dyDescent="0.3">
      <c r="A99" s="41" t="s">
        <v>57</v>
      </c>
      <c r="B99" s="19" t="s">
        <v>13</v>
      </c>
      <c r="C99" s="41">
        <v>16.585912704467773</v>
      </c>
      <c r="D99" s="41"/>
      <c r="E99" s="41">
        <v>0.95158104918318642</v>
      </c>
      <c r="F99" s="41">
        <v>1.9339909571873595</v>
      </c>
      <c r="G99" s="41"/>
      <c r="H99" s="41"/>
      <c r="I99" s="41"/>
      <c r="J99" s="41"/>
      <c r="K99" s="41"/>
      <c r="Q99" s="58"/>
    </row>
    <row r="100" spans="1:17" s="16" customFormat="1" x14ac:dyDescent="0.3">
      <c r="A100" s="41" t="s">
        <v>56</v>
      </c>
      <c r="B100" s="19" t="s">
        <v>13</v>
      </c>
      <c r="C100" s="41">
        <v>17.397867202758789</v>
      </c>
      <c r="D100" s="41"/>
      <c r="E100" s="41">
        <v>0.1396265508921708</v>
      </c>
      <c r="F100" s="41">
        <v>1.1016199189256237</v>
      </c>
      <c r="G100" s="41"/>
      <c r="H100" s="41"/>
      <c r="I100" s="41"/>
      <c r="J100" s="41"/>
      <c r="K100" s="41"/>
      <c r="Q100" s="58"/>
    </row>
    <row r="101" spans="1:17" s="16" customFormat="1" x14ac:dyDescent="0.3">
      <c r="A101" s="41" t="s">
        <v>55</v>
      </c>
      <c r="B101" s="19" t="s">
        <v>13</v>
      </c>
      <c r="C101" s="41">
        <v>16.989242553710938</v>
      </c>
      <c r="D101" s="41"/>
      <c r="E101" s="41">
        <v>0.54825119994002236</v>
      </c>
      <c r="F101" s="41">
        <v>1.4623120418580684</v>
      </c>
      <c r="G101" s="41"/>
      <c r="H101" s="41"/>
      <c r="I101" s="41"/>
      <c r="J101" s="41"/>
      <c r="K101" s="41"/>
      <c r="Q101" s="58"/>
    </row>
    <row r="102" spans="1:17" s="16" customFormat="1" x14ac:dyDescent="0.3">
      <c r="A102" s="41" t="s">
        <v>54</v>
      </c>
      <c r="B102" s="19" t="s">
        <v>13</v>
      </c>
      <c r="C102" s="41">
        <v>17.142507553100586</v>
      </c>
      <c r="D102" s="41"/>
      <c r="E102" s="41">
        <v>0.39498620055037392</v>
      </c>
      <c r="F102" s="41">
        <v>1.3149301827724982</v>
      </c>
      <c r="G102" s="41"/>
      <c r="H102" s="41"/>
      <c r="I102" s="41"/>
      <c r="J102" s="41"/>
      <c r="K102" s="41"/>
      <c r="Q102" s="58"/>
    </row>
    <row r="103" spans="1:17" s="16" customFormat="1" x14ac:dyDescent="0.3">
      <c r="A103" s="41" t="s">
        <v>53</v>
      </c>
      <c r="B103" s="19" t="s">
        <v>13</v>
      </c>
      <c r="C103" s="41">
        <v>17.330879211425781</v>
      </c>
      <c r="D103" s="41"/>
      <c r="E103" s="41">
        <v>0.20661454222517861</v>
      </c>
      <c r="F103" s="41">
        <v>1.1539770579235158</v>
      </c>
      <c r="G103" s="41"/>
      <c r="H103" s="41"/>
      <c r="I103" s="41"/>
      <c r="J103" s="41"/>
      <c r="K103" s="41"/>
      <c r="Q103" s="58"/>
    </row>
    <row r="104" spans="1:17" s="16" customFormat="1" x14ac:dyDescent="0.3">
      <c r="A104" s="41" t="s">
        <v>52</v>
      </c>
      <c r="B104" s="19" t="s">
        <v>13</v>
      </c>
      <c r="C104" s="41">
        <v>17.068517684936523</v>
      </c>
      <c r="D104" s="41"/>
      <c r="E104" s="41">
        <v>0.46897606871443642</v>
      </c>
      <c r="F104" s="41">
        <v>1.3841267561005219</v>
      </c>
      <c r="G104" s="41"/>
      <c r="H104" s="41"/>
      <c r="I104" s="41"/>
      <c r="J104" s="41"/>
      <c r="K104" s="41"/>
      <c r="Q104" s="58"/>
    </row>
    <row r="105" spans="1:17" s="16" customFormat="1" x14ac:dyDescent="0.3">
      <c r="A105" s="41" t="s">
        <v>51</v>
      </c>
      <c r="B105" s="19" t="s">
        <v>13</v>
      </c>
      <c r="C105" s="41">
        <v>17.340631484985352</v>
      </c>
      <c r="D105" s="41"/>
      <c r="E105" s="41">
        <v>0.1968622686656083</v>
      </c>
      <c r="F105" s="41">
        <v>1.1462027547215912</v>
      </c>
      <c r="G105" s="41"/>
      <c r="H105" s="41"/>
      <c r="I105" s="41"/>
      <c r="J105" s="41"/>
      <c r="K105" s="41"/>
      <c r="Q105" s="58"/>
    </row>
    <row r="106" spans="1:17" s="16" customFormat="1" x14ac:dyDescent="0.3">
      <c r="A106" s="41" t="s">
        <v>50</v>
      </c>
      <c r="B106" s="19" t="s">
        <v>13</v>
      </c>
      <c r="C106" s="41">
        <v>17.41288948059082</v>
      </c>
      <c r="D106" s="41"/>
      <c r="E106" s="41">
        <v>0.12460427306013955</v>
      </c>
      <c r="F106" s="41">
        <v>1.0902086506724551</v>
      </c>
      <c r="G106" s="41"/>
      <c r="H106" s="41"/>
      <c r="I106" s="41"/>
      <c r="J106" s="41"/>
      <c r="K106" s="41"/>
      <c r="Q106" s="58"/>
    </row>
    <row r="107" spans="1:17" s="16" customFormat="1" x14ac:dyDescent="0.3">
      <c r="A107" s="41" t="s">
        <v>49</v>
      </c>
      <c r="B107" s="19" t="s">
        <v>13</v>
      </c>
      <c r="C107" s="41">
        <v>17.757711410522461</v>
      </c>
      <c r="D107" s="41"/>
      <c r="E107" s="41">
        <v>-0.22021765687150108</v>
      </c>
      <c r="F107" s="41">
        <v>0.85843591594609669</v>
      </c>
      <c r="G107" s="41"/>
      <c r="H107" s="41"/>
      <c r="I107" s="41"/>
      <c r="J107" s="41"/>
      <c r="K107" s="41"/>
      <c r="Q107" s="58"/>
    </row>
    <row r="108" spans="1:17" s="16" customFormat="1" x14ac:dyDescent="0.3">
      <c r="A108" s="41" t="s">
        <v>48</v>
      </c>
      <c r="B108" s="19" t="s">
        <v>13</v>
      </c>
      <c r="C108" s="41">
        <v>17.013368606567383</v>
      </c>
      <c r="D108" s="41"/>
      <c r="E108" s="41">
        <v>0.52412514708357705</v>
      </c>
      <c r="F108" s="41">
        <v>1.4380612725623143</v>
      </c>
      <c r="G108" s="41"/>
      <c r="H108" s="41"/>
      <c r="I108" s="41"/>
      <c r="J108" s="41"/>
      <c r="K108" s="41"/>
      <c r="Q108" s="58"/>
    </row>
    <row r="109" spans="1:17" s="16" customFormat="1" x14ac:dyDescent="0.3">
      <c r="A109" s="41" t="s">
        <v>47</v>
      </c>
      <c r="B109" s="19" t="s">
        <v>13</v>
      </c>
      <c r="C109" s="41">
        <v>17.787492752075195</v>
      </c>
      <c r="D109" s="41"/>
      <c r="E109" s="41">
        <v>-0.24999899842423545</v>
      </c>
      <c r="F109" s="41">
        <v>0.84089699903735449</v>
      </c>
      <c r="G109" s="41"/>
      <c r="H109" s="41"/>
      <c r="I109" s="41"/>
      <c r="J109" s="41"/>
      <c r="K109" s="41"/>
      <c r="Q109" s="58"/>
    </row>
    <row r="110" spans="1:17" s="16" customFormat="1" x14ac:dyDescent="0.3">
      <c r="A110" s="41" t="s">
        <v>46</v>
      </c>
      <c r="B110" s="19" t="s">
        <v>13</v>
      </c>
      <c r="C110" s="41">
        <v>16.419809341430664</v>
      </c>
      <c r="D110" s="41"/>
      <c r="E110" s="41">
        <v>1.1176844122202958</v>
      </c>
      <c r="F110" s="41">
        <v>2.1699840104875361</v>
      </c>
      <c r="G110" s="41"/>
      <c r="H110" s="41"/>
      <c r="I110" s="41"/>
      <c r="J110" s="41"/>
      <c r="K110" s="41"/>
      <c r="Q110" s="58"/>
    </row>
    <row r="111" spans="1:17" s="16" customFormat="1" x14ac:dyDescent="0.3">
      <c r="A111" s="41" t="s">
        <v>45</v>
      </c>
      <c r="B111" s="19" t="s">
        <v>13</v>
      </c>
      <c r="C111" s="41">
        <v>17.198919296264648</v>
      </c>
      <c r="D111" s="41"/>
      <c r="E111" s="41">
        <v>0.33857445738631142</v>
      </c>
      <c r="F111" s="41">
        <v>1.2645065038701178</v>
      </c>
      <c r="G111" s="41"/>
      <c r="H111" s="41"/>
      <c r="I111" s="41"/>
      <c r="J111" s="41"/>
      <c r="K111" s="41"/>
      <c r="Q111" s="58"/>
    </row>
    <row r="112" spans="1:17" s="16" customFormat="1" x14ac:dyDescent="0.3">
      <c r="A112" s="41" t="s">
        <v>44</v>
      </c>
      <c r="B112" s="19" t="s">
        <v>13</v>
      </c>
      <c r="C112" s="41">
        <v>17.113977432250977</v>
      </c>
      <c r="D112" s="41"/>
      <c r="E112" s="41">
        <v>0.4235163213999833</v>
      </c>
      <c r="F112" s="41">
        <v>1.3411925006871932</v>
      </c>
      <c r="G112" s="41"/>
      <c r="H112" s="41"/>
      <c r="I112" s="41"/>
      <c r="J112" s="41"/>
      <c r="K112" s="41"/>
      <c r="Q112" s="58"/>
    </row>
    <row r="113" spans="1:17" s="16" customFormat="1" x14ac:dyDescent="0.3">
      <c r="A113" s="41" t="s">
        <v>43</v>
      </c>
      <c r="B113" s="19" t="s">
        <v>13</v>
      </c>
      <c r="C113" s="41">
        <v>16.824974060058594</v>
      </c>
      <c r="D113" s="41"/>
      <c r="E113" s="41">
        <v>0.71251969359236611</v>
      </c>
      <c r="F113" s="41">
        <v>1.6386635756056289</v>
      </c>
      <c r="G113" s="41"/>
      <c r="H113" s="41"/>
      <c r="I113" s="41"/>
      <c r="J113" s="41"/>
      <c r="K113" s="41"/>
      <c r="Q113" s="58"/>
    </row>
    <row r="114" spans="1:17" s="16" customFormat="1" x14ac:dyDescent="0.3">
      <c r="A114" s="41" t="s">
        <v>42</v>
      </c>
      <c r="B114" s="19" t="s">
        <v>13</v>
      </c>
      <c r="C114" s="41">
        <v>17.500789642333984</v>
      </c>
      <c r="D114" s="41"/>
      <c r="E114" s="41">
        <v>3.6704111316975485E-2</v>
      </c>
      <c r="F114" s="41">
        <v>1.0257677445351965</v>
      </c>
      <c r="G114" s="41"/>
      <c r="H114" s="41"/>
      <c r="I114" s="41"/>
      <c r="J114" s="41"/>
      <c r="K114" s="41"/>
      <c r="Q114" s="58"/>
    </row>
    <row r="115" spans="1:17" s="16" customFormat="1" x14ac:dyDescent="0.3">
      <c r="A115" s="41" t="s">
        <v>41</v>
      </c>
      <c r="B115" s="19" t="s">
        <v>13</v>
      </c>
      <c r="C115" s="41">
        <v>17.029386520385742</v>
      </c>
      <c r="D115" s="41"/>
      <c r="E115" s="41">
        <v>0.50810723326521767</v>
      </c>
      <c r="F115" s="41">
        <v>1.4221831153046738</v>
      </c>
      <c r="G115" s="41"/>
      <c r="H115" s="41"/>
      <c r="I115" s="41"/>
      <c r="J115" s="41"/>
      <c r="K115" s="41"/>
      <c r="Q115" s="58"/>
    </row>
    <row r="116" spans="1:17" s="16" customFormat="1" x14ac:dyDescent="0.3">
      <c r="A116" s="41" t="s">
        <v>40</v>
      </c>
      <c r="B116" s="19" t="s">
        <v>13</v>
      </c>
      <c r="C116" s="41">
        <v>18.05146598815918</v>
      </c>
      <c r="D116" s="41"/>
      <c r="E116" s="41">
        <v>-0.51397223450821983</v>
      </c>
      <c r="F116" s="41">
        <v>0.70029163782728987</v>
      </c>
      <c r="G116" s="41"/>
      <c r="H116" s="41"/>
      <c r="I116" s="41"/>
      <c r="J116" s="41"/>
      <c r="K116" s="41"/>
      <c r="Q116" s="58"/>
    </row>
    <row r="117" spans="1:17" s="16" customFormat="1" x14ac:dyDescent="0.3">
      <c r="A117" s="41" t="s">
        <v>39</v>
      </c>
      <c r="B117" s="19" t="s">
        <v>13</v>
      </c>
      <c r="C117" s="41">
        <v>16.753389358520508</v>
      </c>
      <c r="D117" s="41"/>
      <c r="E117" s="41">
        <v>0.78410439513045205</v>
      </c>
      <c r="F117" s="41">
        <v>1.7220229798021445</v>
      </c>
      <c r="G117" s="41"/>
      <c r="H117" s="41"/>
      <c r="I117" s="41"/>
      <c r="J117" s="41"/>
      <c r="K117" s="41"/>
      <c r="Q117" s="58"/>
    </row>
    <row r="118" spans="1:17" s="16" customFormat="1" x14ac:dyDescent="0.3">
      <c r="A118" s="41" t="s">
        <v>38</v>
      </c>
      <c r="B118" s="19" t="s">
        <v>13</v>
      </c>
      <c r="C118" s="41">
        <v>17.303327560424805</v>
      </c>
      <c r="D118" s="41"/>
      <c r="E118" s="41">
        <v>0.23416619322615517</v>
      </c>
      <c r="F118" s="41">
        <v>1.176226739533029</v>
      </c>
      <c r="G118" s="41"/>
      <c r="H118" s="41"/>
      <c r="I118" s="41"/>
      <c r="J118" s="41"/>
      <c r="K118" s="41"/>
      <c r="Q118" s="58"/>
    </row>
    <row r="119" spans="1:17" s="16" customFormat="1" x14ac:dyDescent="0.3">
      <c r="A119" s="41" t="s">
        <v>37</v>
      </c>
      <c r="B119" s="19" t="s">
        <v>13</v>
      </c>
      <c r="C119" s="41">
        <v>17.129842758178711</v>
      </c>
      <c r="D119" s="41"/>
      <c r="E119" s="41">
        <v>0.40765099547224892</v>
      </c>
      <c r="F119" s="41">
        <v>1.3265242003142148</v>
      </c>
      <c r="G119" s="41"/>
      <c r="H119" s="41"/>
      <c r="I119" s="41"/>
      <c r="J119" s="41"/>
      <c r="K119" s="41"/>
      <c r="Q119" s="58"/>
    </row>
    <row r="120" spans="1:17" s="16" customFormat="1" x14ac:dyDescent="0.3">
      <c r="A120" s="41" t="s">
        <v>36</v>
      </c>
      <c r="B120" s="19" t="s">
        <v>13</v>
      </c>
      <c r="C120" s="41">
        <v>17.213781356811523</v>
      </c>
      <c r="D120" s="41"/>
      <c r="E120" s="41">
        <v>0.32371239683943642</v>
      </c>
      <c r="F120" s="41">
        <v>1.2515469362498963</v>
      </c>
      <c r="G120" s="41"/>
      <c r="H120" s="41"/>
      <c r="I120" s="41"/>
      <c r="J120" s="41"/>
      <c r="K120" s="41"/>
      <c r="Q120" s="58"/>
    </row>
    <row r="121" spans="1:17" s="16" customFormat="1" x14ac:dyDescent="0.3">
      <c r="A121" s="41" t="s">
        <v>35</v>
      </c>
      <c r="B121" s="19" t="s">
        <v>13</v>
      </c>
      <c r="C121" s="41">
        <v>17.110313415527344</v>
      </c>
      <c r="D121" s="41"/>
      <c r="E121" s="41">
        <v>0.42718033812361611</v>
      </c>
      <c r="F121" s="41">
        <v>1.3446030601896874</v>
      </c>
      <c r="G121" s="41"/>
      <c r="H121" s="41"/>
      <c r="I121" s="41"/>
      <c r="J121" s="41"/>
      <c r="K121" s="41"/>
      <c r="Q121" s="58"/>
    </row>
    <row r="122" spans="1:17" s="16" customFormat="1" x14ac:dyDescent="0.3">
      <c r="A122" s="41" t="s">
        <v>34</v>
      </c>
      <c r="B122" s="19" t="s">
        <v>13</v>
      </c>
      <c r="C122" s="41">
        <v>16.493818283081055</v>
      </c>
      <c r="D122" s="41"/>
      <c r="E122" s="41">
        <v>1.0436754705699052</v>
      </c>
      <c r="F122" s="41">
        <v>2.0614728639950104</v>
      </c>
      <c r="G122" s="41"/>
      <c r="H122" s="41"/>
      <c r="I122" s="41"/>
      <c r="J122" s="41"/>
      <c r="K122" s="41"/>
      <c r="Q122" s="58"/>
    </row>
    <row r="123" spans="1:17" s="16" customFormat="1" x14ac:dyDescent="0.3">
      <c r="A123" s="41" t="s">
        <v>33</v>
      </c>
      <c r="B123" s="19" t="s">
        <v>13</v>
      </c>
      <c r="C123" s="41">
        <v>17.515104293823242</v>
      </c>
      <c r="D123" s="41"/>
      <c r="E123" s="41">
        <v>2.2389459827717673E-2</v>
      </c>
      <c r="F123" s="41">
        <v>1.0156402389762325</v>
      </c>
      <c r="G123" s="41"/>
      <c r="H123" s="41"/>
      <c r="I123" s="41"/>
      <c r="J123" s="41"/>
      <c r="K123" s="41"/>
      <c r="Q123" s="58"/>
    </row>
    <row r="124" spans="1:17" s="16" customFormat="1" x14ac:dyDescent="0.3">
      <c r="A124" s="41" t="s">
        <v>32</v>
      </c>
      <c r="B124" s="19" t="s">
        <v>13</v>
      </c>
      <c r="C124" s="41">
        <v>17.298718134562176</v>
      </c>
      <c r="D124" s="41"/>
      <c r="E124" s="41">
        <v>0.2387756190887842</v>
      </c>
      <c r="F124" s="41">
        <v>1.1799908062785376</v>
      </c>
      <c r="G124" s="41"/>
      <c r="H124" s="41"/>
      <c r="I124" s="41"/>
      <c r="J124" s="41"/>
      <c r="K124" s="41"/>
      <c r="Q124" s="58"/>
    </row>
    <row r="125" spans="1:17" s="16" customFormat="1" x14ac:dyDescent="0.3">
      <c r="A125" s="41" t="s">
        <v>31</v>
      </c>
      <c r="B125" s="19" t="s">
        <v>13</v>
      </c>
      <c r="C125" s="41">
        <v>17.449555079142254</v>
      </c>
      <c r="D125" s="41"/>
      <c r="E125" s="41">
        <v>8.7938674508706072E-2</v>
      </c>
      <c r="F125" s="41">
        <v>1.0628504941837977</v>
      </c>
      <c r="G125" s="41"/>
      <c r="H125" s="41"/>
      <c r="I125" s="41"/>
      <c r="J125" s="41"/>
      <c r="K125" s="41"/>
      <c r="Q125" s="58"/>
    </row>
    <row r="126" spans="1:17" s="16" customFormat="1" x14ac:dyDescent="0.3">
      <c r="A126" s="41" t="s">
        <v>30</v>
      </c>
      <c r="B126" s="19" t="s">
        <v>13</v>
      </c>
      <c r="C126" s="41">
        <v>17.593889236450195</v>
      </c>
      <c r="D126" s="41"/>
      <c r="E126" s="41">
        <v>-5.6395482799235452E-2</v>
      </c>
      <c r="F126" s="41">
        <v>0.96166379975935135</v>
      </c>
      <c r="G126" s="41"/>
      <c r="H126" s="41"/>
      <c r="I126" s="41"/>
      <c r="J126" s="41"/>
      <c r="K126" s="41"/>
      <c r="Q126" s="58"/>
    </row>
    <row r="127" spans="1:17" s="16" customFormat="1" x14ac:dyDescent="0.3">
      <c r="A127" s="41" t="s">
        <v>29</v>
      </c>
      <c r="B127" s="19" t="s">
        <v>13</v>
      </c>
      <c r="C127" s="41">
        <v>18.371285756429035</v>
      </c>
      <c r="D127" s="41"/>
      <c r="E127" s="41">
        <v>-0.83379200277807541</v>
      </c>
      <c r="F127" s="41">
        <v>0.5610526228992887</v>
      </c>
      <c r="G127" s="41"/>
      <c r="H127" s="41"/>
      <c r="I127" s="41"/>
      <c r="J127" s="41"/>
      <c r="K127" s="41"/>
      <c r="Q127" s="58"/>
    </row>
    <row r="128" spans="1:17" s="16" customFormat="1" x14ac:dyDescent="0.3">
      <c r="A128" s="41" t="s">
        <v>28</v>
      </c>
      <c r="B128" s="19" t="s">
        <v>13</v>
      </c>
      <c r="C128" s="41">
        <v>18.508598327636719</v>
      </c>
      <c r="D128" s="41"/>
      <c r="E128" s="41">
        <v>-0.97110457398575889</v>
      </c>
      <c r="F128" s="41">
        <v>0.51011535248942597</v>
      </c>
      <c r="G128" s="41"/>
      <c r="H128" s="41"/>
      <c r="I128" s="41"/>
      <c r="J128" s="41"/>
      <c r="K128" s="41"/>
      <c r="Q128" s="58"/>
    </row>
    <row r="129" spans="1:17" s="16" customFormat="1" x14ac:dyDescent="0.3">
      <c r="A129" s="41" t="s">
        <v>27</v>
      </c>
      <c r="B129" s="19" t="s">
        <v>13</v>
      </c>
      <c r="C129" s="41">
        <v>18.202795664469402</v>
      </c>
      <c r="D129" s="41"/>
      <c r="E129" s="41">
        <v>-0.66530191081844237</v>
      </c>
      <c r="F129" s="41">
        <v>0.63055673486189134</v>
      </c>
      <c r="G129" s="41"/>
      <c r="H129" s="41"/>
      <c r="I129" s="41"/>
      <c r="J129" s="41"/>
      <c r="K129" s="41"/>
      <c r="Q129" s="58"/>
    </row>
    <row r="130" spans="1:17" s="16" customFormat="1" x14ac:dyDescent="0.3">
      <c r="A130" s="41" t="s">
        <v>26</v>
      </c>
      <c r="B130" s="19" t="s">
        <v>13</v>
      </c>
      <c r="C130" s="41">
        <v>17.417985916137695</v>
      </c>
      <c r="D130" s="41"/>
      <c r="E130" s="41">
        <v>0.11950783751326455</v>
      </c>
      <c r="F130" s="41">
        <v>1.0863641958931838</v>
      </c>
      <c r="G130" s="41"/>
      <c r="H130" s="41"/>
      <c r="I130" s="41"/>
      <c r="J130" s="41"/>
      <c r="K130" s="41"/>
      <c r="Q130" s="58"/>
    </row>
    <row r="131" spans="1:17" s="16" customFormat="1" x14ac:dyDescent="0.3">
      <c r="A131" s="41" t="s">
        <v>25</v>
      </c>
      <c r="B131" s="19" t="s">
        <v>13</v>
      </c>
      <c r="C131" s="41">
        <v>17.814903259277344</v>
      </c>
      <c r="D131" s="41"/>
      <c r="E131" s="41">
        <v>-0.27740950562638389</v>
      </c>
      <c r="F131" s="41">
        <v>0.82507118073919905</v>
      </c>
      <c r="G131" s="41"/>
      <c r="H131" s="41"/>
      <c r="I131" s="41"/>
      <c r="J131" s="41"/>
      <c r="K131" s="41"/>
      <c r="Q131" s="58"/>
    </row>
    <row r="132" spans="1:17" s="16" customFormat="1" x14ac:dyDescent="0.3">
      <c r="A132" s="41" t="s">
        <v>24</v>
      </c>
      <c r="B132" s="19" t="s">
        <v>13</v>
      </c>
      <c r="C132" s="41">
        <v>17.768339792887371</v>
      </c>
      <c r="D132" s="41"/>
      <c r="E132" s="41">
        <v>-0.23084603923641112</v>
      </c>
      <c r="F132" s="41">
        <v>0.8521350279163129</v>
      </c>
      <c r="G132" s="41"/>
      <c r="H132" s="41"/>
      <c r="I132" s="41"/>
      <c r="J132" s="41"/>
      <c r="K132" s="41"/>
      <c r="Q132" s="58"/>
    </row>
    <row r="133" spans="1:17" s="16" customFormat="1" x14ac:dyDescent="0.3">
      <c r="A133" s="41" t="s">
        <v>23</v>
      </c>
      <c r="B133" s="19" t="s">
        <v>13</v>
      </c>
      <c r="C133" s="41">
        <v>17.931533177693684</v>
      </c>
      <c r="D133" s="41"/>
      <c r="E133" s="41">
        <v>-0.39403942404272385</v>
      </c>
      <c r="F133" s="41">
        <v>0.76099589465637629</v>
      </c>
      <c r="G133" s="41"/>
      <c r="H133" s="41"/>
      <c r="I133" s="41"/>
      <c r="J133" s="41"/>
      <c r="K133" s="41"/>
      <c r="Q133" s="58"/>
    </row>
    <row r="134" spans="1:17" s="16" customFormat="1" x14ac:dyDescent="0.3">
      <c r="A134" s="41" t="s">
        <v>22</v>
      </c>
      <c r="B134" s="19" t="s">
        <v>13</v>
      </c>
      <c r="C134" s="41">
        <v>19.076873143513996</v>
      </c>
      <c r="D134" s="41"/>
      <c r="E134" s="41">
        <v>-1.5393793898630364</v>
      </c>
      <c r="F134" s="41">
        <v>0.34403341699630074</v>
      </c>
      <c r="G134" s="41"/>
      <c r="H134" s="41"/>
      <c r="I134" s="41"/>
      <c r="J134" s="41"/>
      <c r="K134" s="41"/>
      <c r="Q134" s="58"/>
    </row>
    <row r="135" spans="1:17" s="16" customFormat="1" x14ac:dyDescent="0.3">
      <c r="A135" s="41" t="s">
        <v>21</v>
      </c>
      <c r="B135" s="19" t="s">
        <v>13</v>
      </c>
      <c r="C135" s="41">
        <v>18.903445561726887</v>
      </c>
      <c r="D135" s="41"/>
      <c r="E135" s="41">
        <v>-1.365951808075927</v>
      </c>
      <c r="F135" s="41">
        <v>0.38797838698837089</v>
      </c>
      <c r="G135" s="41"/>
      <c r="H135" s="41"/>
      <c r="I135" s="41"/>
      <c r="J135" s="41"/>
      <c r="K135" s="41"/>
      <c r="Q135" s="58"/>
    </row>
    <row r="136" spans="1:17" s="16" customFormat="1" x14ac:dyDescent="0.3">
      <c r="A136" s="41" t="s">
        <v>20</v>
      </c>
      <c r="B136" s="19" t="s">
        <v>13</v>
      </c>
      <c r="C136" s="41">
        <v>19.490109761555988</v>
      </c>
      <c r="D136" s="41"/>
      <c r="E136" s="41">
        <v>-1.9526160079050285</v>
      </c>
      <c r="F136" s="41">
        <v>0.25834735028643302</v>
      </c>
      <c r="G136" s="41"/>
      <c r="H136" s="41"/>
      <c r="I136" s="41"/>
      <c r="J136" s="41"/>
      <c r="K136" s="41"/>
      <c r="Q136" s="58"/>
    </row>
    <row r="137" spans="1:17" s="16" customFormat="1" x14ac:dyDescent="0.3">
      <c r="A137" s="41" t="s">
        <v>19</v>
      </c>
      <c r="B137" s="19" t="s">
        <v>13</v>
      </c>
      <c r="C137" s="41">
        <v>18.030110041300457</v>
      </c>
      <c r="D137" s="41"/>
      <c r="E137" s="41">
        <v>-0.49261628764949705</v>
      </c>
      <c r="F137" s="41">
        <v>0.71073503003472827</v>
      </c>
      <c r="G137" s="41"/>
      <c r="H137" s="41"/>
      <c r="I137" s="41"/>
      <c r="J137" s="41"/>
      <c r="K137" s="41"/>
      <c r="Q137" s="58"/>
    </row>
    <row r="138" spans="1:17" s="16" customFormat="1" x14ac:dyDescent="0.3">
      <c r="A138" s="41" t="s">
        <v>18</v>
      </c>
      <c r="B138" s="19" t="s">
        <v>13</v>
      </c>
      <c r="C138" s="41">
        <v>19.380491892496746</v>
      </c>
      <c r="D138" s="41"/>
      <c r="E138" s="41">
        <v>-1.8429981388457861</v>
      </c>
      <c r="F138" s="41">
        <v>0.278741914273757</v>
      </c>
      <c r="G138" s="41"/>
      <c r="H138" s="41"/>
      <c r="I138" s="41"/>
      <c r="J138" s="41"/>
      <c r="K138" s="41"/>
      <c r="Q138" s="58"/>
    </row>
    <row r="139" spans="1:17" s="16" customFormat="1" x14ac:dyDescent="0.3">
      <c r="A139" s="41" t="s">
        <v>17</v>
      </c>
      <c r="B139" s="19" t="s">
        <v>13</v>
      </c>
      <c r="C139" s="41">
        <v>16.444562911987305</v>
      </c>
      <c r="D139" s="41"/>
      <c r="E139" s="41">
        <v>1.0929308416636552</v>
      </c>
      <c r="F139" s="41">
        <v>2.1330693064701349</v>
      </c>
      <c r="G139" s="41"/>
      <c r="H139" s="41"/>
      <c r="I139" s="41"/>
      <c r="J139" s="41"/>
      <c r="K139" s="41"/>
      <c r="Q139" s="58"/>
    </row>
    <row r="140" spans="1:17" s="16" customFormat="1" x14ac:dyDescent="0.3">
      <c r="A140" s="41" t="s">
        <v>16</v>
      </c>
      <c r="B140" s="19" t="s">
        <v>13</v>
      </c>
      <c r="C140" s="41">
        <v>18.933053970336914</v>
      </c>
      <c r="D140" s="41"/>
      <c r="E140" s="41">
        <v>-1.3955602166859542</v>
      </c>
      <c r="F140" s="41">
        <v>0.38009706316468139</v>
      </c>
      <c r="G140" s="41"/>
      <c r="H140" s="41"/>
      <c r="I140" s="41"/>
      <c r="J140" s="41"/>
      <c r="K140" s="41"/>
      <c r="Q140" s="58"/>
    </row>
    <row r="141" spans="1:17" s="16" customFormat="1" x14ac:dyDescent="0.3">
      <c r="A141" s="41" t="s">
        <v>15</v>
      </c>
      <c r="B141" s="19" t="s">
        <v>13</v>
      </c>
      <c r="C141" s="41">
        <v>18.54426383972168</v>
      </c>
      <c r="D141" s="41"/>
      <c r="E141" s="41">
        <v>-1.0067700860707198</v>
      </c>
      <c r="F141" s="41">
        <v>0.4976591636412972</v>
      </c>
      <c r="G141" s="41"/>
      <c r="H141" s="41"/>
      <c r="I141" s="41"/>
      <c r="J141" s="41"/>
      <c r="K141" s="41"/>
      <c r="Q141" s="58"/>
    </row>
    <row r="142" spans="1:17" s="91" customFormat="1" x14ac:dyDescent="0.3">
      <c r="A142" s="8" t="s">
        <v>14</v>
      </c>
      <c r="B142" s="92" t="s">
        <v>13</v>
      </c>
      <c r="C142" s="8">
        <v>18.250511169433594</v>
      </c>
      <c r="D142" s="8"/>
      <c r="E142" s="8">
        <v>-0.71301741578263389</v>
      </c>
      <c r="F142" s="8">
        <v>0.61004289083651231</v>
      </c>
      <c r="G142" s="8"/>
      <c r="H142" s="8"/>
      <c r="I142" s="8"/>
      <c r="J142" s="8"/>
      <c r="K142" s="8"/>
    </row>
    <row r="143" spans="1:17" x14ac:dyDescent="0.3">
      <c r="A143" t="s">
        <v>152</v>
      </c>
      <c r="B143" t="s">
        <v>11</v>
      </c>
      <c r="C143">
        <v>37.207382202148438</v>
      </c>
      <c r="E143">
        <v>-2.8890400847343471</v>
      </c>
      <c r="F143">
        <v>0.13499331918884674</v>
      </c>
      <c r="G143">
        <v>0.92264970079742148</v>
      </c>
      <c r="H143" s="1">
        <v>0.14631047847539064</v>
      </c>
      <c r="I143" s="18">
        <v>-2.7728949986636269</v>
      </c>
      <c r="J143">
        <v>10.109600586920109</v>
      </c>
      <c r="K143">
        <v>51348.005318767588</v>
      </c>
    </row>
    <row r="144" spans="1:17" x14ac:dyDescent="0.3">
      <c r="A144" t="s">
        <v>151</v>
      </c>
      <c r="B144" t="s">
        <v>11</v>
      </c>
      <c r="C144">
        <v>31.381982803344727</v>
      </c>
      <c r="E144">
        <v>2.9363593140693638</v>
      </c>
      <c r="F144">
        <v>7.654771505858748</v>
      </c>
      <c r="G144">
        <v>1.0310553552665538</v>
      </c>
      <c r="H144" s="1">
        <v>7.4242100259299821</v>
      </c>
      <c r="I144" s="18">
        <v>2.8922375239193805</v>
      </c>
    </row>
    <row r="145" spans="1:9" x14ac:dyDescent="0.3">
      <c r="A145" t="s">
        <v>150</v>
      </c>
      <c r="B145" t="s">
        <v>11</v>
      </c>
      <c r="C145">
        <v>35.941875457763672</v>
      </c>
      <c r="E145">
        <v>-1.6235333403495815</v>
      </c>
      <c r="F145">
        <v>0.32453965159428261</v>
      </c>
      <c r="G145">
        <v>0.49512794084581357</v>
      </c>
      <c r="H145" s="1">
        <v>0.65546624381544771</v>
      </c>
      <c r="I145" s="18">
        <v>-0.60940661060210388</v>
      </c>
    </row>
    <row r="146" spans="1:9" x14ac:dyDescent="0.3">
      <c r="A146" t="s">
        <v>149</v>
      </c>
      <c r="B146" t="s">
        <v>11</v>
      </c>
      <c r="C146">
        <v>31.392776489257813</v>
      </c>
      <c r="E146">
        <v>2.9255656281562779</v>
      </c>
      <c r="F146">
        <v>7.5977151710147437</v>
      </c>
      <c r="G146">
        <v>0.86551732752755772</v>
      </c>
      <c r="H146" s="1">
        <v>8.7782357780385798</v>
      </c>
      <c r="I146" s="18">
        <v>3.1339310206234825</v>
      </c>
    </row>
    <row r="147" spans="1:9" x14ac:dyDescent="0.3">
      <c r="A147" t="s">
        <v>148</v>
      </c>
      <c r="B147" t="s">
        <v>11</v>
      </c>
      <c r="C147">
        <v>35.101375579833984</v>
      </c>
      <c r="E147">
        <v>-0.78303346241989402</v>
      </c>
      <c r="F147">
        <v>0.58114357433667341</v>
      </c>
      <c r="G147">
        <v>0.36105479258064066</v>
      </c>
      <c r="H147" s="1">
        <v>1.6095716945977845</v>
      </c>
      <c r="I147" s="18">
        <v>0.68667683971527915</v>
      </c>
    </row>
    <row r="148" spans="1:9" x14ac:dyDescent="0.3">
      <c r="A148" t="s">
        <v>147</v>
      </c>
      <c r="B148" t="s">
        <v>11</v>
      </c>
      <c r="C148">
        <v>23.255598068237305</v>
      </c>
      <c r="E148">
        <v>11.062744049176786</v>
      </c>
      <c r="F148">
        <v>2139.0345191627757</v>
      </c>
      <c r="G148">
        <v>0.65244291214001393</v>
      </c>
      <c r="H148" s="1">
        <v>3278.5006616850792</v>
      </c>
      <c r="I148" s="18">
        <v>11.678820470696724</v>
      </c>
    </row>
    <row r="149" spans="1:9" x14ac:dyDescent="0.3">
      <c r="A149" t="s">
        <v>146</v>
      </c>
      <c r="B149" t="s">
        <v>11</v>
      </c>
      <c r="C149">
        <v>34.665607452392578</v>
      </c>
      <c r="E149">
        <v>-0.34726533497848777</v>
      </c>
      <c r="F149">
        <v>0.78607270734583579</v>
      </c>
      <c r="G149">
        <v>0.71081615724816627</v>
      </c>
      <c r="H149" s="1">
        <v>1.1058734376396502</v>
      </c>
      <c r="I149" s="18">
        <v>0.1451862849057084</v>
      </c>
    </row>
    <row r="150" spans="1:9" x14ac:dyDescent="0.3">
      <c r="A150" t="s">
        <v>145</v>
      </c>
      <c r="B150" t="s">
        <v>11</v>
      </c>
      <c r="C150">
        <v>27.483968734741211</v>
      </c>
      <c r="E150">
        <v>6.8343733826728794</v>
      </c>
      <c r="F150">
        <v>114.11727424763373</v>
      </c>
      <c r="G150">
        <v>0.68163445610799422</v>
      </c>
      <c r="H150" s="1">
        <v>167.41711517815884</v>
      </c>
      <c r="I150" s="18">
        <v>7.3873032130062946</v>
      </c>
    </row>
    <row r="151" spans="1:9" x14ac:dyDescent="0.3">
      <c r="A151" t="s">
        <v>144</v>
      </c>
      <c r="B151" t="s">
        <v>11</v>
      </c>
      <c r="C151">
        <v>26.318475723266602</v>
      </c>
      <c r="E151">
        <v>7.9998663941474888</v>
      </c>
      <c r="F151">
        <v>255.9762933166239</v>
      </c>
      <c r="G151">
        <v>0.41735874446412546</v>
      </c>
      <c r="H151" s="1">
        <v>613.32438031288598</v>
      </c>
      <c r="I151" s="18">
        <v>9.2605064905941852</v>
      </c>
    </row>
    <row r="152" spans="1:9" x14ac:dyDescent="0.3">
      <c r="A152" t="s">
        <v>143</v>
      </c>
      <c r="B152" t="s">
        <v>11</v>
      </c>
      <c r="C152">
        <v>37.699413299560547</v>
      </c>
      <c r="E152">
        <v>-3.3810711821464565</v>
      </c>
      <c r="F152">
        <v>9.5983405946697839E-2</v>
      </c>
      <c r="G152">
        <v>0.30225359736963109</v>
      </c>
      <c r="H152" s="1">
        <v>0.31755918467801753</v>
      </c>
      <c r="I152" s="18">
        <v>-1.6549025975405804</v>
      </c>
    </row>
    <row r="153" spans="1:9" x14ac:dyDescent="0.3">
      <c r="A153" t="s">
        <v>142</v>
      </c>
      <c r="B153" t="s">
        <v>11</v>
      </c>
      <c r="C153">
        <v>33.85418701171875</v>
      </c>
      <c r="E153">
        <v>0.46415510569534035</v>
      </c>
      <c r="F153">
        <v>1.379509226375198</v>
      </c>
      <c r="G153">
        <v>0.71073252432227674</v>
      </c>
      <c r="H153" s="1">
        <v>1.9409681971296266</v>
      </c>
      <c r="I153" s="18">
        <v>0.95677647960785694</v>
      </c>
    </row>
    <row r="154" spans="1:9" x14ac:dyDescent="0.3">
      <c r="A154" t="s">
        <v>141</v>
      </c>
      <c r="B154" t="s">
        <v>11</v>
      </c>
      <c r="C154">
        <v>27.773809432983398</v>
      </c>
      <c r="E154">
        <v>6.5445326844306919</v>
      </c>
      <c r="F154">
        <v>93.347060296822619</v>
      </c>
      <c r="G154">
        <v>0.4558748601419137</v>
      </c>
      <c r="H154" s="1">
        <v>204.76465902893551</v>
      </c>
      <c r="I154" s="18">
        <v>7.6778229273617624</v>
      </c>
    </row>
    <row r="155" spans="1:9" x14ac:dyDescent="0.3">
      <c r="A155" t="s">
        <v>140</v>
      </c>
      <c r="B155" t="s">
        <v>11</v>
      </c>
      <c r="C155">
        <v>37.025371551513672</v>
      </c>
      <c r="E155">
        <v>-2.7070294340995815</v>
      </c>
      <c r="F155">
        <v>0.15314504196608125</v>
      </c>
      <c r="G155">
        <v>0.934285039459536</v>
      </c>
      <c r="H155" s="1">
        <v>0.1639168299801444</v>
      </c>
      <c r="I155" s="18">
        <v>-2.6089641057192914</v>
      </c>
    </row>
    <row r="156" spans="1:9" x14ac:dyDescent="0.3">
      <c r="A156" t="s">
        <v>139</v>
      </c>
      <c r="B156" t="s">
        <v>11</v>
      </c>
      <c r="C156">
        <v>23.851655960083008</v>
      </c>
      <c r="E156">
        <v>10.466686157331083</v>
      </c>
      <c r="F156">
        <v>1415.097906787782</v>
      </c>
      <c r="G156">
        <v>0.72940656219025735</v>
      </c>
      <c r="H156" s="1">
        <v>1940.0674193806744</v>
      </c>
      <c r="I156" s="18">
        <v>10.921891073113716</v>
      </c>
    </row>
    <row r="157" spans="1:9" x14ac:dyDescent="0.3">
      <c r="A157" t="s">
        <v>138</v>
      </c>
      <c r="B157" t="s">
        <v>11</v>
      </c>
      <c r="C157">
        <v>33.507251739501953</v>
      </c>
      <c r="E157">
        <v>0.81109037791213723</v>
      </c>
      <c r="F157">
        <v>1.7545370073358746</v>
      </c>
      <c r="G157">
        <v>0.67045529934962</v>
      </c>
      <c r="H157" s="1">
        <v>2.6169336106939207</v>
      </c>
      <c r="I157" s="18">
        <v>1.3878773249447711</v>
      </c>
    </row>
    <row r="158" spans="1:9" x14ac:dyDescent="0.3">
      <c r="A158" t="s">
        <v>137</v>
      </c>
      <c r="B158" t="s">
        <v>11</v>
      </c>
      <c r="C158">
        <v>37.128768920898438</v>
      </c>
      <c r="E158">
        <v>-2.8104268034843471</v>
      </c>
      <c r="F158">
        <v>0.14255328561838609</v>
      </c>
      <c r="G158">
        <v>0.53093811198858221</v>
      </c>
      <c r="H158" s="1">
        <v>0.26849322435050904</v>
      </c>
      <c r="I158" s="18">
        <v>-1.8970424138247599</v>
      </c>
    </row>
    <row r="159" spans="1:9" x14ac:dyDescent="0.3">
      <c r="A159" t="s">
        <v>136</v>
      </c>
      <c r="B159" t="s">
        <v>11</v>
      </c>
      <c r="C159">
        <v>35.762359619140625</v>
      </c>
      <c r="E159">
        <v>-1.4440175017265346</v>
      </c>
      <c r="F159">
        <v>0.36754237531354056</v>
      </c>
      <c r="G159">
        <v>0.21918482333080783</v>
      </c>
      <c r="H159" s="1">
        <v>1.6768605130968488</v>
      </c>
      <c r="I159" s="18">
        <v>0.74576268566254478</v>
      </c>
    </row>
    <row r="160" spans="1:9" x14ac:dyDescent="0.3">
      <c r="A160" t="s">
        <v>135</v>
      </c>
      <c r="B160" t="s">
        <v>11</v>
      </c>
      <c r="C160">
        <v>36.001045227050781</v>
      </c>
      <c r="E160">
        <v>-1.6827031096366909</v>
      </c>
      <c r="F160">
        <v>0.31149845016379768</v>
      </c>
      <c r="G160">
        <v>0.59883961010353692</v>
      </c>
      <c r="H160" s="1">
        <v>0.52017008378911489</v>
      </c>
      <c r="I160" s="18">
        <v>-0.94294466602202587</v>
      </c>
    </row>
    <row r="161" spans="1:9" x14ac:dyDescent="0.3">
      <c r="A161" t="s">
        <v>134</v>
      </c>
      <c r="B161" t="s">
        <v>11</v>
      </c>
      <c r="C161">
        <v>36.323726654052734</v>
      </c>
      <c r="E161">
        <v>-2.005384536638644</v>
      </c>
      <c r="F161">
        <v>0.24906866997421859</v>
      </c>
      <c r="G161">
        <v>0.67479041093128855</v>
      </c>
      <c r="H161" s="1">
        <v>0.36910523021581637</v>
      </c>
      <c r="I161" s="18">
        <v>-1.4378959141909711</v>
      </c>
    </row>
    <row r="162" spans="1:9" x14ac:dyDescent="0.3">
      <c r="A162" t="s">
        <v>133</v>
      </c>
      <c r="B162" t="s">
        <v>11</v>
      </c>
      <c r="C162">
        <v>35.837509155273438</v>
      </c>
      <c r="E162">
        <v>-1.5191670378593471</v>
      </c>
      <c r="F162">
        <v>0.34888729388566103</v>
      </c>
      <c r="G162">
        <v>0.67516163592550815</v>
      </c>
      <c r="H162" s="1">
        <v>0.51674632461515402</v>
      </c>
      <c r="I162" s="18">
        <v>-0.95247187244292419</v>
      </c>
    </row>
    <row r="163" spans="1:9" x14ac:dyDescent="0.3">
      <c r="A163" t="s">
        <v>132</v>
      </c>
      <c r="B163" t="s">
        <v>11</v>
      </c>
      <c r="C163">
        <v>36.506980895996094</v>
      </c>
      <c r="E163">
        <v>-2.1886387785820034</v>
      </c>
      <c r="F163">
        <v>0.21935830315383187</v>
      </c>
      <c r="G163">
        <v>0.92147211591702682</v>
      </c>
      <c r="H163" s="1">
        <v>0.23805202497693789</v>
      </c>
      <c r="I163" s="18">
        <v>-2.0706511937319867</v>
      </c>
    </row>
    <row r="164" spans="1:9" x14ac:dyDescent="0.3">
      <c r="A164" t="s">
        <v>131</v>
      </c>
      <c r="B164" t="s">
        <v>11</v>
      </c>
      <c r="C164">
        <v>33.348606109619141</v>
      </c>
      <c r="E164">
        <v>0.96973600779494973</v>
      </c>
      <c r="F164">
        <v>1.9584821886335262</v>
      </c>
      <c r="G164">
        <v>0.65801292625045449</v>
      </c>
      <c r="H164" s="1">
        <v>2.9763582302151979</v>
      </c>
      <c r="I164" s="18">
        <v>1.5735481776059042</v>
      </c>
    </row>
    <row r="165" spans="1:9" x14ac:dyDescent="0.3">
      <c r="A165" t="s">
        <v>130</v>
      </c>
      <c r="B165" t="s">
        <v>11</v>
      </c>
      <c r="C165">
        <v>35.875568389892578</v>
      </c>
      <c r="E165">
        <v>-1.5572262724784878</v>
      </c>
      <c r="F165">
        <v>0.33980376143079138</v>
      </c>
      <c r="G165">
        <v>0.21940545567003386</v>
      </c>
      <c r="H165" s="1">
        <v>1.5487480035219625</v>
      </c>
      <c r="I165" s="18">
        <v>0.63110242260102112</v>
      </c>
    </row>
    <row r="166" spans="1:9" x14ac:dyDescent="0.3">
      <c r="A166" t="s">
        <v>129</v>
      </c>
      <c r="B166" t="s">
        <v>11</v>
      </c>
      <c r="C166">
        <v>36.123126983642578</v>
      </c>
      <c r="E166">
        <v>-1.8047848662284878</v>
      </c>
      <c r="F166">
        <v>0.28622371846727623</v>
      </c>
      <c r="G166">
        <v>0.50818211981251926</v>
      </c>
      <c r="H166" s="1">
        <v>0.56323059648944584</v>
      </c>
      <c r="I166" s="18">
        <v>-0.82820238696929127</v>
      </c>
    </row>
    <row r="167" spans="1:9" x14ac:dyDescent="0.3">
      <c r="A167" t="s">
        <v>128</v>
      </c>
      <c r="B167" t="s">
        <v>11</v>
      </c>
      <c r="C167">
        <v>32.701023101806641</v>
      </c>
      <c r="E167">
        <v>1.6173190156074497</v>
      </c>
      <c r="F167">
        <v>3.0680436647901548</v>
      </c>
      <c r="G167">
        <v>0.50592434582711532</v>
      </c>
      <c r="H167" s="1">
        <v>6.0642340897320013</v>
      </c>
      <c r="I167" s="18">
        <v>2.6003254450619586</v>
      </c>
    </row>
    <row r="168" spans="1:9" x14ac:dyDescent="0.3">
      <c r="A168" t="s">
        <v>127</v>
      </c>
      <c r="B168" t="s">
        <v>11</v>
      </c>
      <c r="C168">
        <v>37.243576049804688</v>
      </c>
      <c r="E168">
        <v>-2.9252339323905971</v>
      </c>
      <c r="F168">
        <v>0.13164878096942945</v>
      </c>
      <c r="G168">
        <v>0.56059712448726084</v>
      </c>
      <c r="H168" s="1">
        <v>0.23483670396960993</v>
      </c>
      <c r="I168" s="18">
        <v>-2.0902701817690961</v>
      </c>
    </row>
    <row r="169" spans="1:9" x14ac:dyDescent="0.3">
      <c r="A169" t="s">
        <v>126</v>
      </c>
      <c r="B169" t="s">
        <v>11</v>
      </c>
      <c r="C169">
        <v>35.926029205322266</v>
      </c>
      <c r="E169">
        <v>-1.6076870879081753</v>
      </c>
      <c r="F169">
        <v>0.32812397409584498</v>
      </c>
      <c r="G169">
        <v>0.64178578318596657</v>
      </c>
      <c r="H169" s="1">
        <v>0.51126712789891515</v>
      </c>
      <c r="I169" s="18">
        <v>-0.96785082446933357</v>
      </c>
    </row>
    <row r="170" spans="1:9" x14ac:dyDescent="0.3">
      <c r="A170" t="s">
        <v>125</v>
      </c>
      <c r="B170" t="s">
        <v>11</v>
      </c>
      <c r="C170">
        <v>28.170934677124023</v>
      </c>
      <c r="E170">
        <v>6.1474074402900669</v>
      </c>
      <c r="F170">
        <v>70.884949630603899</v>
      </c>
      <c r="G170">
        <v>0.49444305353935619</v>
      </c>
      <c r="H170" s="1">
        <v>143.36322276790096</v>
      </c>
      <c r="I170" s="18">
        <v>7.1635311640560992</v>
      </c>
    </row>
    <row r="171" spans="1:9" x14ac:dyDescent="0.3">
      <c r="A171" t="s">
        <v>124</v>
      </c>
      <c r="B171" t="s">
        <v>11</v>
      </c>
      <c r="C171">
        <v>27.354141235351563</v>
      </c>
      <c r="E171">
        <v>6.9642008820625279</v>
      </c>
      <c r="F171">
        <v>124.86288387741773</v>
      </c>
      <c r="G171">
        <v>0.48915701333634842</v>
      </c>
      <c r="H171" s="1">
        <v>255.26135877267075</v>
      </c>
      <c r="I171" s="18">
        <v>7.9958313502133267</v>
      </c>
    </row>
    <row r="172" spans="1:9" x14ac:dyDescent="0.3">
      <c r="A172" t="s">
        <v>123</v>
      </c>
      <c r="B172" t="s">
        <v>11</v>
      </c>
      <c r="C172">
        <v>38.076507568359375</v>
      </c>
      <c r="E172">
        <v>-3.7581654509452846</v>
      </c>
      <c r="F172">
        <v>7.3905961356401484E-2</v>
      </c>
      <c r="G172">
        <v>0.40663978619352836</v>
      </c>
      <c r="H172" s="1">
        <v>0.18174798400377895</v>
      </c>
      <c r="I172" s="18">
        <v>-2.4599887334048383</v>
      </c>
    </row>
    <row r="173" spans="1:9" x14ac:dyDescent="0.3">
      <c r="A173" t="s">
        <v>122</v>
      </c>
      <c r="B173" t="s">
        <v>11</v>
      </c>
      <c r="C173">
        <v>27.140531539916992</v>
      </c>
      <c r="E173">
        <v>7.1778105774970982</v>
      </c>
      <c r="F173">
        <v>144.78923950586261</v>
      </c>
      <c r="G173">
        <v>0.42678368441839482</v>
      </c>
      <c r="H173" s="1">
        <v>339.25673541896543</v>
      </c>
      <c r="I173" s="18">
        <v>8.4062336481869604</v>
      </c>
    </row>
    <row r="174" spans="1:9" x14ac:dyDescent="0.3">
      <c r="A174" t="s">
        <v>121</v>
      </c>
      <c r="B174" t="s">
        <v>11</v>
      </c>
      <c r="C174">
        <v>34.189277648925781</v>
      </c>
      <c r="E174">
        <v>0.1290644684883091</v>
      </c>
      <c r="F174">
        <v>1.0935843244669374</v>
      </c>
      <c r="G174">
        <v>0.64640024893680725</v>
      </c>
      <c r="H174" s="1">
        <v>1.6918067811168918</v>
      </c>
      <c r="I174" s="18">
        <v>0.75856480968598194</v>
      </c>
    </row>
    <row r="175" spans="1:9" x14ac:dyDescent="0.3">
      <c r="A175" t="s">
        <v>120</v>
      </c>
      <c r="B175" t="s">
        <v>11</v>
      </c>
      <c r="C175">
        <v>14.996430397033691</v>
      </c>
      <c r="E175">
        <v>19.321911720380399</v>
      </c>
      <c r="F175">
        <v>655352.56174334814</v>
      </c>
      <c r="G175">
        <v>0.54527298771005261</v>
      </c>
      <c r="H175" s="1">
        <v>1201879.7492529191</v>
      </c>
      <c r="I175" s="18">
        <v>20.196861127740181</v>
      </c>
    </row>
    <row r="176" spans="1:9" x14ac:dyDescent="0.3">
      <c r="A176" t="s">
        <v>119</v>
      </c>
      <c r="B176" t="s">
        <v>11</v>
      </c>
      <c r="C176">
        <v>36.359546661376953</v>
      </c>
      <c r="E176">
        <v>-2.0412045439628628</v>
      </c>
      <c r="F176">
        <v>0.2429607977970685</v>
      </c>
      <c r="G176">
        <v>0.76583914359636218</v>
      </c>
      <c r="H176" s="1">
        <v>0.31724781872095287</v>
      </c>
      <c r="I176" s="18">
        <v>-1.6563178502261273</v>
      </c>
    </row>
    <row r="177" spans="1:9" x14ac:dyDescent="0.3">
      <c r="A177" t="s">
        <v>118</v>
      </c>
      <c r="B177" t="s">
        <v>11</v>
      </c>
      <c r="C177">
        <v>22.73436164855957</v>
      </c>
      <c r="E177">
        <v>11.58398046885452</v>
      </c>
      <c r="F177">
        <v>3069.909623805193</v>
      </c>
      <c r="G177">
        <v>1.7230022135984977</v>
      </c>
      <c r="H177" s="1">
        <v>1781.7212302900489</v>
      </c>
      <c r="I177" s="18">
        <v>10.79905591381196</v>
      </c>
    </row>
    <row r="178" spans="1:9" x14ac:dyDescent="0.3">
      <c r="A178" t="s">
        <v>117</v>
      </c>
      <c r="B178" t="s">
        <v>11</v>
      </c>
      <c r="C178">
        <v>14.017890930175781</v>
      </c>
      <c r="E178">
        <v>20.300451187238309</v>
      </c>
      <c r="F178">
        <v>1291352.2776526189</v>
      </c>
      <c r="G178">
        <v>1.0459325512562418</v>
      </c>
      <c r="H178" s="1">
        <v>1234642.019795263</v>
      </c>
      <c r="I178" s="18">
        <v>20.23566136730317</v>
      </c>
    </row>
    <row r="179" spans="1:9" x14ac:dyDescent="0.3">
      <c r="A179" t="s">
        <v>116</v>
      </c>
      <c r="B179" t="s">
        <v>11</v>
      </c>
      <c r="C179">
        <v>36.281612396240234</v>
      </c>
      <c r="E179">
        <v>-1.963270278826144</v>
      </c>
      <c r="F179">
        <v>0.2564464883776118</v>
      </c>
      <c r="G179">
        <v>1.3554458522006385</v>
      </c>
      <c r="H179" s="1">
        <v>0.18919714716840755</v>
      </c>
      <c r="I179" s="18">
        <v>-2.4020377598940965</v>
      </c>
    </row>
    <row r="180" spans="1:9" x14ac:dyDescent="0.3">
      <c r="A180" t="s">
        <v>115</v>
      </c>
      <c r="B180" t="s">
        <v>11</v>
      </c>
      <c r="C180">
        <v>38.325344085693359</v>
      </c>
      <c r="E180">
        <v>-4.007001968279269</v>
      </c>
      <c r="F180">
        <v>6.2197397757338117E-2</v>
      </c>
      <c r="G180">
        <v>1.3692694579037776</v>
      </c>
      <c r="H180" s="1">
        <v>4.5423782293776173E-2</v>
      </c>
      <c r="I180" s="18">
        <v>-4.460408350104057</v>
      </c>
    </row>
    <row r="181" spans="1:9" x14ac:dyDescent="0.3">
      <c r="A181" t="s">
        <v>114</v>
      </c>
      <c r="B181" t="s">
        <v>11</v>
      </c>
      <c r="C181">
        <v>30.383193969726563</v>
      </c>
      <c r="E181">
        <v>3.9351481476875279</v>
      </c>
      <c r="F181">
        <v>15.296695790273033</v>
      </c>
      <c r="G181">
        <v>0.94196599313603635</v>
      </c>
      <c r="H181" s="1">
        <v>16.23911680648531</v>
      </c>
      <c r="I181" s="18">
        <v>4.0214012659848102</v>
      </c>
    </row>
    <row r="182" spans="1:9" x14ac:dyDescent="0.3">
      <c r="A182" t="s">
        <v>113</v>
      </c>
      <c r="B182" t="s">
        <v>11</v>
      </c>
      <c r="C182">
        <v>22.330322265625</v>
      </c>
      <c r="E182">
        <v>11.98801985178909</v>
      </c>
      <c r="F182">
        <v>4062.1276244552873</v>
      </c>
      <c r="G182">
        <v>1.392466925954051</v>
      </c>
      <c r="H182" s="1">
        <v>2917.2165950527797</v>
      </c>
      <c r="I182" s="18">
        <v>11.510376790887152</v>
      </c>
    </row>
    <row r="183" spans="1:9" x14ac:dyDescent="0.3">
      <c r="A183" t="s">
        <v>112</v>
      </c>
      <c r="B183" t="s">
        <v>11</v>
      </c>
      <c r="C183">
        <v>36.017345428466797</v>
      </c>
      <c r="E183">
        <v>-1.6990033110527065</v>
      </c>
      <c r="F183">
        <v>0.30799881148892627</v>
      </c>
      <c r="G183">
        <v>1.0963095360678181</v>
      </c>
      <c r="H183" s="1">
        <v>0.28094146895195243</v>
      </c>
      <c r="I183" s="18">
        <v>-1.8316585026919476</v>
      </c>
    </row>
    <row r="184" spans="1:9" x14ac:dyDescent="0.3">
      <c r="A184" t="s">
        <v>111</v>
      </c>
      <c r="B184" t="s">
        <v>11</v>
      </c>
      <c r="C184">
        <v>33.938789367675781</v>
      </c>
      <c r="E184">
        <v>0.3795527497383091</v>
      </c>
      <c r="F184">
        <v>1.3009384886448705</v>
      </c>
      <c r="G184">
        <v>0.9199165022405783</v>
      </c>
      <c r="H184" s="1">
        <v>1.4141919244586467</v>
      </c>
      <c r="I184" s="18">
        <v>0.49997792614106024</v>
      </c>
    </row>
    <row r="185" spans="1:9" x14ac:dyDescent="0.3">
      <c r="A185" t="s">
        <v>110</v>
      </c>
      <c r="B185" t="s">
        <v>11</v>
      </c>
      <c r="C185">
        <v>30.017532348632813</v>
      </c>
      <c r="E185">
        <v>4.3008097687812779</v>
      </c>
      <c r="F185">
        <v>19.709370161063916</v>
      </c>
      <c r="G185">
        <v>0.38630913337966005</v>
      </c>
      <c r="H185" s="1">
        <v>51.019684646424807</v>
      </c>
      <c r="I185" s="18">
        <v>5.6729820765316852</v>
      </c>
    </row>
    <row r="186" spans="1:9" x14ac:dyDescent="0.3">
      <c r="A186" t="s">
        <v>109</v>
      </c>
      <c r="B186" t="s">
        <v>11</v>
      </c>
      <c r="C186">
        <v>36.845672607421875</v>
      </c>
      <c r="E186">
        <v>-2.5273304900077846</v>
      </c>
      <c r="F186">
        <v>0.17345934956676512</v>
      </c>
      <c r="G186">
        <v>1.1173779045197703</v>
      </c>
      <c r="H186" s="1">
        <v>0.15523785539800428</v>
      </c>
      <c r="I186" s="18">
        <v>-2.6874476872622601</v>
      </c>
    </row>
    <row r="187" spans="1:9" x14ac:dyDescent="0.3">
      <c r="A187" t="s">
        <v>108</v>
      </c>
      <c r="B187" t="s">
        <v>11</v>
      </c>
      <c r="C187">
        <v>36.684494018554688</v>
      </c>
      <c r="E187">
        <v>-2.3661519011405971</v>
      </c>
      <c r="F187">
        <v>0.19396229023362174</v>
      </c>
      <c r="G187">
        <v>0.89661280052223413</v>
      </c>
      <c r="H187" s="1">
        <v>0.21632781744878946</v>
      </c>
      <c r="I187" s="18">
        <v>-2.2087089024722211</v>
      </c>
    </row>
    <row r="188" spans="1:9" x14ac:dyDescent="0.3">
      <c r="A188" t="s">
        <v>107</v>
      </c>
      <c r="B188" t="s">
        <v>11</v>
      </c>
      <c r="C188">
        <v>26.122200012207031</v>
      </c>
      <c r="E188">
        <v>8.1961421052070591</v>
      </c>
      <c r="F188">
        <v>293.28146863305454</v>
      </c>
      <c r="G188">
        <v>0.94383087751200312</v>
      </c>
      <c r="H188" s="1">
        <v>310.73519167561324</v>
      </c>
      <c r="I188" s="18">
        <v>8.2795418299496539</v>
      </c>
    </row>
    <row r="189" spans="1:9" x14ac:dyDescent="0.3">
      <c r="A189" t="s">
        <v>106</v>
      </c>
      <c r="B189" t="s">
        <v>11</v>
      </c>
      <c r="C189">
        <v>35.586071014404297</v>
      </c>
      <c r="E189">
        <v>-1.2677288969902065</v>
      </c>
      <c r="F189">
        <v>0.41531304796842583</v>
      </c>
      <c r="G189">
        <v>0.94935984954536734</v>
      </c>
      <c r="H189" s="1">
        <v>0.43746641293847888</v>
      </c>
      <c r="I189" s="18">
        <v>-1.1927558385073771</v>
      </c>
    </row>
    <row r="190" spans="1:9" x14ac:dyDescent="0.3">
      <c r="A190" t="s">
        <v>105</v>
      </c>
      <c r="B190" t="s">
        <v>11</v>
      </c>
      <c r="C190">
        <v>35.732505798339844</v>
      </c>
      <c r="E190">
        <v>-1.4141636809257534</v>
      </c>
      <c r="F190">
        <v>0.37522720057192482</v>
      </c>
      <c r="G190">
        <v>0.94559693621380558</v>
      </c>
      <c r="H190" s="1">
        <v>0.39681516109215009</v>
      </c>
      <c r="I190" s="18">
        <v>-1.3334609471499557</v>
      </c>
    </row>
    <row r="191" spans="1:9" x14ac:dyDescent="0.3">
      <c r="A191" t="s">
        <v>104</v>
      </c>
      <c r="B191" t="s">
        <v>11</v>
      </c>
      <c r="C191">
        <v>31.833829879760742</v>
      </c>
      <c r="E191">
        <v>2.4845122376533482</v>
      </c>
      <c r="F191">
        <v>5.5964510322322738</v>
      </c>
      <c r="G191">
        <v>0.92823497334859006</v>
      </c>
      <c r="H191" s="1">
        <v>6.029131839369489</v>
      </c>
      <c r="I191" s="18">
        <v>2.5919502772152789</v>
      </c>
    </row>
    <row r="192" spans="1:9" x14ac:dyDescent="0.3">
      <c r="A192" t="s">
        <v>103</v>
      </c>
      <c r="B192" t="s">
        <v>11</v>
      </c>
      <c r="C192">
        <v>36.121795654296875</v>
      </c>
      <c r="E192">
        <v>-1.8034535368827846</v>
      </c>
      <c r="F192">
        <v>0.28648796967814794</v>
      </c>
      <c r="G192">
        <v>0.50322998375265438</v>
      </c>
      <c r="H192" s="1">
        <v>0.56929829089627815</v>
      </c>
      <c r="I192" s="18">
        <v>-0.81274332630034607</v>
      </c>
    </row>
    <row r="193" spans="1:9" x14ac:dyDescent="0.3">
      <c r="A193" t="s">
        <v>102</v>
      </c>
      <c r="B193" t="s">
        <v>11</v>
      </c>
      <c r="C193">
        <v>26.2916259765625</v>
      </c>
      <c r="E193">
        <v>8.0267161408515904</v>
      </c>
      <c r="F193">
        <v>260.78483026169147</v>
      </c>
      <c r="G193">
        <v>0.37206827363352052</v>
      </c>
      <c r="H193" s="1">
        <v>700.90585180761502</v>
      </c>
      <c r="I193" s="18">
        <v>9.4530768590430796</v>
      </c>
    </row>
    <row r="194" spans="1:9" x14ac:dyDescent="0.3">
      <c r="A194" t="s">
        <v>101</v>
      </c>
      <c r="B194" t="s">
        <v>11</v>
      </c>
      <c r="C194">
        <v>31.11328125</v>
      </c>
      <c r="E194">
        <v>3.2050608674140904</v>
      </c>
      <c r="F194">
        <v>9.2218798379990563</v>
      </c>
      <c r="G194">
        <v>1.0343147438087137</v>
      </c>
      <c r="H194" s="1">
        <v>8.9159319184031194</v>
      </c>
      <c r="I194" s="18">
        <v>3.1563856002947048</v>
      </c>
    </row>
    <row r="195" spans="1:9" x14ac:dyDescent="0.3">
      <c r="A195" t="s">
        <v>100</v>
      </c>
      <c r="B195" t="s">
        <v>11</v>
      </c>
      <c r="C195">
        <v>34.618634541829429</v>
      </c>
      <c r="E195">
        <v>-0.3002924244153391</v>
      </c>
      <c r="F195">
        <v>0.81208777503646845</v>
      </c>
      <c r="G195">
        <v>0.95620769742420952</v>
      </c>
      <c r="H195" s="1">
        <v>0.84927968810963872</v>
      </c>
      <c r="I195" s="18">
        <v>-0.23568834888335743</v>
      </c>
    </row>
    <row r="196" spans="1:9" x14ac:dyDescent="0.3">
      <c r="A196" t="s">
        <v>99</v>
      </c>
      <c r="B196" t="s">
        <v>11</v>
      </c>
      <c r="C196">
        <v>16.151587168375652</v>
      </c>
      <c r="E196">
        <v>18.166754949038438</v>
      </c>
      <c r="F196">
        <v>294264.69748569094</v>
      </c>
      <c r="G196">
        <v>0.82711132189703729</v>
      </c>
      <c r="H196" s="1">
        <v>355773.99280519388</v>
      </c>
      <c r="I196" s="18">
        <v>18.440601527418728</v>
      </c>
    </row>
    <row r="197" spans="1:9" x14ac:dyDescent="0.3">
      <c r="A197" t="s">
        <v>98</v>
      </c>
      <c r="B197" t="s">
        <v>11</v>
      </c>
      <c r="C197">
        <v>17.247631072998047</v>
      </c>
      <c r="E197">
        <v>17.070711044416043</v>
      </c>
      <c r="F197">
        <v>137656.29350458641</v>
      </c>
      <c r="G197">
        <v>1.0403251732488663</v>
      </c>
      <c r="H197" s="1">
        <v>132320.44849467112</v>
      </c>
      <c r="I197" s="18">
        <v>17.01367650402192</v>
      </c>
    </row>
    <row r="198" spans="1:9" x14ac:dyDescent="0.3">
      <c r="A198" t="s">
        <v>97</v>
      </c>
      <c r="B198" t="s">
        <v>11</v>
      </c>
      <c r="C198">
        <v>33.034877777099609</v>
      </c>
      <c r="E198">
        <v>1.283464340314481</v>
      </c>
      <c r="F198">
        <v>2.4342280625440931</v>
      </c>
      <c r="G198">
        <v>0.48888439689114366</v>
      </c>
      <c r="H198" s="1">
        <v>4.9791486045035409</v>
      </c>
      <c r="I198" s="18">
        <v>2.315899073805447</v>
      </c>
    </row>
    <row r="199" spans="1:9" x14ac:dyDescent="0.3">
      <c r="A199" t="s">
        <v>96</v>
      </c>
      <c r="B199" t="s">
        <v>11</v>
      </c>
      <c r="C199">
        <v>37.228851318359375</v>
      </c>
      <c r="E199">
        <v>-2.9105092009452846</v>
      </c>
      <c r="F199">
        <v>0.13299932225120037</v>
      </c>
      <c r="G199">
        <v>0.79015284902843552</v>
      </c>
      <c r="H199" s="1">
        <v>0.16832100575823408</v>
      </c>
      <c r="I199" s="18">
        <v>-2.5707128646711159</v>
      </c>
    </row>
    <row r="200" spans="1:9" x14ac:dyDescent="0.3">
      <c r="A200" t="s">
        <v>95</v>
      </c>
      <c r="B200" t="s">
        <v>11</v>
      </c>
      <c r="C200">
        <v>32.646395365397133</v>
      </c>
      <c r="E200">
        <v>1.6719467520169573</v>
      </c>
      <c r="F200">
        <v>3.1864427755455083</v>
      </c>
      <c r="G200">
        <v>0.81710519770408352</v>
      </c>
      <c r="H200" s="1">
        <v>3.8996726302792233</v>
      </c>
      <c r="I200" s="18">
        <v>1.9633530176937979</v>
      </c>
    </row>
    <row r="201" spans="1:9" x14ac:dyDescent="0.3">
      <c r="A201" t="s">
        <v>94</v>
      </c>
      <c r="B201" t="s">
        <v>11</v>
      </c>
      <c r="C201">
        <v>34.284900665283203</v>
      </c>
      <c r="E201">
        <v>3.3441452130887228E-2</v>
      </c>
      <c r="F201">
        <v>1.0234505888021608</v>
      </c>
      <c r="G201">
        <v>0.80726992875126036</v>
      </c>
      <c r="H201" s="1">
        <v>1.2677922865097964</v>
      </c>
      <c r="I201" s="18">
        <v>0.34231839550141174</v>
      </c>
    </row>
    <row r="202" spans="1:9" x14ac:dyDescent="0.3">
      <c r="A202" t="s">
        <v>93</v>
      </c>
      <c r="B202" t="s">
        <v>11</v>
      </c>
      <c r="C202">
        <v>38.743862152099609</v>
      </c>
      <c r="E202">
        <v>-4.425520034685519</v>
      </c>
      <c r="F202">
        <v>4.6535643434150953E-2</v>
      </c>
      <c r="G202">
        <v>1.0292612204432474</v>
      </c>
      <c r="H202" s="1">
        <v>4.5212665657519434E-2</v>
      </c>
      <c r="I202" s="18">
        <v>-4.4671292109032095</v>
      </c>
    </row>
    <row r="203" spans="1:9" x14ac:dyDescent="0.3">
      <c r="A203" t="s">
        <v>92</v>
      </c>
      <c r="B203" t="s">
        <v>11</v>
      </c>
      <c r="C203">
        <v>15.67937978108724</v>
      </c>
      <c r="E203">
        <v>18.638962336326848</v>
      </c>
      <c r="F203">
        <v>408212.92489021714</v>
      </c>
      <c r="G203">
        <v>0.90936013819127548</v>
      </c>
      <c r="H203" s="1">
        <v>448901.27436436334</v>
      </c>
      <c r="I203" s="18">
        <v>18.776038666294053</v>
      </c>
    </row>
    <row r="204" spans="1:9" x14ac:dyDescent="0.3">
      <c r="A204" t="s">
        <v>91</v>
      </c>
      <c r="B204" t="s">
        <v>11</v>
      </c>
      <c r="C204">
        <v>24.186463673909504</v>
      </c>
      <c r="E204">
        <v>10.131878443504586</v>
      </c>
      <c r="F204">
        <v>1122.0167076116988</v>
      </c>
      <c r="G204">
        <v>0.88121092730204209</v>
      </c>
      <c r="H204" s="1">
        <v>1273.2669022238742</v>
      </c>
      <c r="I204" s="18">
        <v>10.314319153354603</v>
      </c>
    </row>
    <row r="205" spans="1:9" x14ac:dyDescent="0.3">
      <c r="A205" t="s">
        <v>90</v>
      </c>
      <c r="B205" t="s">
        <v>11</v>
      </c>
      <c r="C205">
        <v>32.602849324544273</v>
      </c>
      <c r="E205">
        <v>1.7154927928698172</v>
      </c>
      <c r="F205">
        <v>3.2840880158553647</v>
      </c>
      <c r="G205">
        <v>0.58138224109127012</v>
      </c>
      <c r="H205" s="1">
        <v>5.6487587403616644</v>
      </c>
      <c r="I205" s="18">
        <v>2.49793388418956</v>
      </c>
    </row>
    <row r="206" spans="1:9" x14ac:dyDescent="0.3">
      <c r="A206" t="s">
        <v>89</v>
      </c>
      <c r="B206" t="s">
        <v>11</v>
      </c>
      <c r="C206">
        <v>24.280061086018879</v>
      </c>
      <c r="E206">
        <v>10.038281031395211</v>
      </c>
      <c r="F206">
        <v>1051.5349097877215</v>
      </c>
      <c r="G206">
        <v>0.9107907265915508</v>
      </c>
      <c r="H206" s="1">
        <v>1154.5296620694385</v>
      </c>
      <c r="I206" s="18">
        <v>10.173089523838</v>
      </c>
    </row>
    <row r="207" spans="1:9" x14ac:dyDescent="0.3">
      <c r="A207" t="s">
        <v>88</v>
      </c>
      <c r="B207" t="s">
        <v>11</v>
      </c>
      <c r="C207">
        <v>39.146732330322266</v>
      </c>
      <c r="E207">
        <v>-4.8283902129081753</v>
      </c>
      <c r="F207">
        <v>3.5197329606043555E-2</v>
      </c>
      <c r="G207">
        <v>0.87536373291954794</v>
      </c>
      <c r="H207" s="1">
        <v>4.0208804960027329E-2</v>
      </c>
      <c r="I207" s="18">
        <v>-4.6363447311261927</v>
      </c>
    </row>
    <row r="208" spans="1:9" x14ac:dyDescent="0.3">
      <c r="A208" t="s">
        <v>87</v>
      </c>
      <c r="B208" t="s">
        <v>11</v>
      </c>
      <c r="C208">
        <v>26.25488789876302</v>
      </c>
      <c r="E208">
        <v>8.0634542186510707</v>
      </c>
      <c r="F208">
        <v>267.51096528945044</v>
      </c>
      <c r="G208">
        <v>1.187405970759366</v>
      </c>
      <c r="H208" s="1">
        <v>225.29023087055279</v>
      </c>
      <c r="I208" s="18">
        <v>7.8156409459571421</v>
      </c>
    </row>
    <row r="209" spans="1:11" x14ac:dyDescent="0.3">
      <c r="A209" t="s">
        <v>86</v>
      </c>
      <c r="B209" t="s">
        <v>11</v>
      </c>
      <c r="C209">
        <v>39.469764709472656</v>
      </c>
      <c r="D209" s="19">
        <v>34.31834211741409</v>
      </c>
      <c r="E209">
        <v>-5.1514225920585659</v>
      </c>
      <c r="F209">
        <v>2.8136319014873991E-2</v>
      </c>
      <c r="G209">
        <v>0.67042604908244097</v>
      </c>
      <c r="H209" s="1">
        <v>4.1967818901699809E-2</v>
      </c>
      <c r="I209" s="18">
        <v>-4.5745727025210492</v>
      </c>
      <c r="J209">
        <v>1.0000000000000064</v>
      </c>
      <c r="K209">
        <v>9629.4438536233192</v>
      </c>
    </row>
    <row r="210" spans="1:11" x14ac:dyDescent="0.3">
      <c r="A210" t="s">
        <v>85</v>
      </c>
      <c r="B210" t="s">
        <v>11</v>
      </c>
      <c r="C210">
        <v>15.963620185852051</v>
      </c>
      <c r="E210">
        <v>18.35472193156204</v>
      </c>
      <c r="F210">
        <v>335213.78009846475</v>
      </c>
      <c r="G210">
        <v>0.84422541066294787</v>
      </c>
      <c r="H210" s="1">
        <v>397066.67895157315</v>
      </c>
      <c r="I210" s="18">
        <v>18.599021772271431</v>
      </c>
    </row>
    <row r="211" spans="1:11" x14ac:dyDescent="0.3">
      <c r="A211" t="s">
        <v>84</v>
      </c>
      <c r="B211" t="s">
        <v>11</v>
      </c>
      <c r="C211">
        <v>37.6064453125</v>
      </c>
      <c r="E211">
        <v>-3.2881031950859096</v>
      </c>
      <c r="F211">
        <v>0.10237226434569159</v>
      </c>
      <c r="G211">
        <v>1.096589306267425</v>
      </c>
      <c r="H211" s="1">
        <v>9.3355154715256808E-2</v>
      </c>
      <c r="I211" s="18">
        <v>-3.4211265050112836</v>
      </c>
    </row>
    <row r="212" spans="1:11" x14ac:dyDescent="0.3">
      <c r="A212" t="s">
        <v>83</v>
      </c>
      <c r="B212" t="s">
        <v>11</v>
      </c>
      <c r="C212">
        <v>22.736984252929688</v>
      </c>
      <c r="E212">
        <v>11.581357864484403</v>
      </c>
      <c r="F212">
        <v>3064.3340553745247</v>
      </c>
      <c r="G212">
        <v>1.3519327192070374</v>
      </c>
      <c r="H212" s="1">
        <v>2266.6320681785696</v>
      </c>
      <c r="I212" s="18">
        <v>11.146334508782662</v>
      </c>
    </row>
    <row r="213" spans="1:11" x14ac:dyDescent="0.3">
      <c r="A213" t="s">
        <v>82</v>
      </c>
      <c r="B213" t="s">
        <v>11</v>
      </c>
      <c r="C213">
        <v>29.573333740234375</v>
      </c>
      <c r="E213">
        <v>4.7450083771797154</v>
      </c>
      <c r="F213">
        <v>26.815744017717602</v>
      </c>
      <c r="G213">
        <v>1.2269653760844723</v>
      </c>
      <c r="H213" s="1">
        <v>21.855338822430983</v>
      </c>
      <c r="I213" s="18">
        <v>4.4499138392269977</v>
      </c>
    </row>
    <row r="214" spans="1:11" x14ac:dyDescent="0.3">
      <c r="A214" t="s">
        <v>81</v>
      </c>
      <c r="B214" t="s">
        <v>11</v>
      </c>
      <c r="C214">
        <v>36.10565185546875</v>
      </c>
      <c r="E214">
        <v>-1.7873097380546596</v>
      </c>
      <c r="F214">
        <v>0.28971178190023239</v>
      </c>
      <c r="G214">
        <v>0.82216277982875918</v>
      </c>
      <c r="H214" s="1">
        <v>0.35237764224813706</v>
      </c>
      <c r="I214" s="18">
        <v>-1.504805704230034</v>
      </c>
    </row>
    <row r="215" spans="1:11" x14ac:dyDescent="0.3">
      <c r="A215" t="s">
        <v>80</v>
      </c>
      <c r="B215" t="s">
        <v>11</v>
      </c>
      <c r="C215">
        <v>33.035694122314453</v>
      </c>
      <c r="E215">
        <v>1.2826479950996372</v>
      </c>
      <c r="F215">
        <v>2.4328510505888117</v>
      </c>
      <c r="G215">
        <v>1.1175714417524354</v>
      </c>
      <c r="H215" s="1">
        <v>2.1769087502575402</v>
      </c>
      <c r="I215" s="18">
        <v>1.1222809351742631</v>
      </c>
    </row>
    <row r="216" spans="1:11" x14ac:dyDescent="0.3">
      <c r="A216" t="s">
        <v>79</v>
      </c>
      <c r="B216" t="s">
        <v>11</v>
      </c>
      <c r="C216">
        <v>35.193115234375</v>
      </c>
      <c r="E216">
        <v>-0.87477311696090965</v>
      </c>
      <c r="F216">
        <v>0.54533962151907267</v>
      </c>
      <c r="G216">
        <v>1.3422869835530742</v>
      </c>
      <c r="H216" s="1">
        <v>0.40627647306505366</v>
      </c>
      <c r="I216" s="18">
        <v>-1.2994662724673383</v>
      </c>
    </row>
    <row r="217" spans="1:11" x14ac:dyDescent="0.3">
      <c r="A217" t="s">
        <v>78</v>
      </c>
      <c r="B217" t="s">
        <v>11</v>
      </c>
      <c r="C217">
        <v>34.541961669921875</v>
      </c>
      <c r="E217">
        <v>-0.22361955250778465</v>
      </c>
      <c r="F217">
        <v>0.85641409639814781</v>
      </c>
      <c r="G217">
        <v>1.3903514496410212</v>
      </c>
      <c r="H217" s="1">
        <v>0.61596950657279337</v>
      </c>
      <c r="I217" s="18">
        <v>-0.69906916248198658</v>
      </c>
    </row>
    <row r="218" spans="1:11" x14ac:dyDescent="0.3">
      <c r="A218" t="s">
        <v>77</v>
      </c>
      <c r="B218" t="s">
        <v>11</v>
      </c>
      <c r="C218">
        <v>35.359321594238281</v>
      </c>
      <c r="E218">
        <v>-1.0409794768241909</v>
      </c>
      <c r="F218">
        <v>0.48599740753720611</v>
      </c>
      <c r="G218">
        <v>1.1518081098190127</v>
      </c>
      <c r="H218" s="1">
        <v>0.421943033213729</v>
      </c>
      <c r="I218" s="18">
        <v>-1.2448798619448773</v>
      </c>
    </row>
    <row r="219" spans="1:11" x14ac:dyDescent="0.3">
      <c r="A219" t="s">
        <v>76</v>
      </c>
      <c r="B219" t="s">
        <v>11</v>
      </c>
      <c r="C219">
        <v>38.238922119140625</v>
      </c>
      <c r="E219">
        <v>-3.9205800017265346</v>
      </c>
      <c r="F219">
        <v>6.6037073540133565E-2</v>
      </c>
      <c r="G219">
        <v>1.2458662621576573</v>
      </c>
      <c r="H219" s="1">
        <v>5.3004945671911094E-2</v>
      </c>
      <c r="I219" s="18">
        <v>-4.2377292119204633</v>
      </c>
    </row>
    <row r="220" spans="1:11" x14ac:dyDescent="0.3">
      <c r="A220" t="s">
        <v>75</v>
      </c>
      <c r="B220" t="s">
        <v>11</v>
      </c>
      <c r="C220">
        <v>36.959320068359375</v>
      </c>
      <c r="E220">
        <v>-2.6409779509452846</v>
      </c>
      <c r="F220">
        <v>0.16031952552836057</v>
      </c>
      <c r="G220">
        <v>0.88529094246979578</v>
      </c>
      <c r="H220" s="1">
        <v>0.18109247235840811</v>
      </c>
      <c r="I220" s="18">
        <v>-2.4652015172183148</v>
      </c>
    </row>
    <row r="221" spans="1:11" x14ac:dyDescent="0.3">
      <c r="A221" t="s">
        <v>74</v>
      </c>
      <c r="B221" t="s">
        <v>11</v>
      </c>
      <c r="C221">
        <v>37.361473083496094</v>
      </c>
      <c r="E221">
        <v>-3.0431309660820034</v>
      </c>
      <c r="F221">
        <v>0.12131829509563252</v>
      </c>
      <c r="G221">
        <v>1.2075639079083638</v>
      </c>
      <c r="H221" s="1">
        <v>0.10046532055249104</v>
      </c>
      <c r="I221" s="18">
        <v>-3.3152305089175336</v>
      </c>
    </row>
    <row r="222" spans="1:11" x14ac:dyDescent="0.3">
      <c r="A222" t="s">
        <v>73</v>
      </c>
      <c r="B222" t="s">
        <v>11</v>
      </c>
      <c r="C222">
        <v>36.482089996337891</v>
      </c>
      <c r="E222">
        <v>-2.1637478789238003</v>
      </c>
      <c r="F222">
        <v>0.22317574098644491</v>
      </c>
      <c r="G222">
        <v>1.4737396371540641</v>
      </c>
      <c r="H222" s="1">
        <v>0.15143498577361952</v>
      </c>
      <c r="I222" s="18">
        <v>-2.7232295476138231</v>
      </c>
    </row>
    <row r="223" spans="1:11" x14ac:dyDescent="0.3">
      <c r="A223" t="s">
        <v>72</v>
      </c>
      <c r="B223" t="s">
        <v>11</v>
      </c>
      <c r="C223">
        <v>38.644081115722656</v>
      </c>
      <c r="E223">
        <v>-4.3257389983085659</v>
      </c>
      <c r="F223">
        <v>4.9868098438712531E-2</v>
      </c>
      <c r="G223">
        <v>1.2964907404223782</v>
      </c>
      <c r="H223" s="1">
        <v>3.8463906361927591E-2</v>
      </c>
      <c r="I223" s="18">
        <v>-4.7003509007632367</v>
      </c>
    </row>
    <row r="224" spans="1:11" x14ac:dyDescent="0.3">
      <c r="A224" t="s">
        <v>71</v>
      </c>
      <c r="B224" t="s">
        <v>11</v>
      </c>
      <c r="C224">
        <v>26.39129638671875</v>
      </c>
      <c r="E224">
        <v>7.9270457306953404</v>
      </c>
      <c r="F224">
        <v>243.37644436405535</v>
      </c>
      <c r="G224">
        <v>0.49561585469631159</v>
      </c>
      <c r="H224" s="1">
        <v>491.05863353218223</v>
      </c>
      <c r="I224" s="18">
        <v>8.9397514857113727</v>
      </c>
    </row>
    <row r="225" spans="1:9" x14ac:dyDescent="0.3">
      <c r="A225" t="s">
        <v>70</v>
      </c>
      <c r="B225" t="s">
        <v>11</v>
      </c>
      <c r="C225">
        <v>37.991329193115234</v>
      </c>
      <c r="E225">
        <v>-3.672987075701144</v>
      </c>
      <c r="F225">
        <v>7.8400840128741378E-2</v>
      </c>
      <c r="G225">
        <v>1.3692459245358475</v>
      </c>
      <c r="H225" s="1">
        <v>5.7258406779861708E-2</v>
      </c>
      <c r="I225" s="18">
        <v>-4.1263686619937054</v>
      </c>
    </row>
    <row r="226" spans="1:9" x14ac:dyDescent="0.3">
      <c r="A226" t="s">
        <v>69</v>
      </c>
      <c r="B226" t="s">
        <v>11</v>
      </c>
      <c r="C226">
        <v>35.352062225341797</v>
      </c>
      <c r="E226">
        <v>-1.0337201079277065</v>
      </c>
      <c r="F226">
        <v>0.48844901752531827</v>
      </c>
      <c r="G226">
        <v>0.92773318639379831</v>
      </c>
      <c r="H226" s="1">
        <v>0.52649729975056048</v>
      </c>
      <c r="I226" s="18">
        <v>-0.92550196277495578</v>
      </c>
    </row>
    <row r="227" spans="1:9" x14ac:dyDescent="0.3">
      <c r="A227" t="s">
        <v>68</v>
      </c>
      <c r="B227" t="s">
        <v>11</v>
      </c>
      <c r="C227">
        <v>31.851943969726563</v>
      </c>
      <c r="E227">
        <v>2.4663981476875279</v>
      </c>
      <c r="F227">
        <v>5.5266227915672932</v>
      </c>
      <c r="G227">
        <v>0.75277722511755296</v>
      </c>
      <c r="H227" s="1">
        <v>7.3416445226597569</v>
      </c>
      <c r="I227" s="18">
        <v>2.8761032618344196</v>
      </c>
    </row>
    <row r="228" spans="1:9" x14ac:dyDescent="0.3">
      <c r="A228" t="s">
        <v>67</v>
      </c>
      <c r="B228" t="s">
        <v>11</v>
      </c>
      <c r="C228">
        <v>38.470386505126953</v>
      </c>
      <c r="E228">
        <v>-4.1520443877128628</v>
      </c>
      <c r="F228">
        <v>5.6248389978993382E-2</v>
      </c>
      <c r="G228">
        <v>0.89309910143886628</v>
      </c>
      <c r="H228" s="1">
        <v>6.2981129292787277E-2</v>
      </c>
      <c r="I228" s="18">
        <v>-3.9889365636050336</v>
      </c>
    </row>
    <row r="229" spans="1:9" x14ac:dyDescent="0.3">
      <c r="A229" t="s">
        <v>66</v>
      </c>
      <c r="B229" t="s">
        <v>11</v>
      </c>
      <c r="C229">
        <v>39.219657897949219</v>
      </c>
      <c r="E229">
        <v>-4.9013157805351284</v>
      </c>
      <c r="F229">
        <v>3.346238809569016E-2</v>
      </c>
      <c r="G229">
        <v>0.87305758666172861</v>
      </c>
      <c r="H229" s="1">
        <v>3.8327813201462231E-2</v>
      </c>
      <c r="I229" s="18">
        <v>-4.705464502447807</v>
      </c>
    </row>
    <row r="230" spans="1:9" x14ac:dyDescent="0.3">
      <c r="A230" t="s">
        <v>65</v>
      </c>
      <c r="B230" t="s">
        <v>11</v>
      </c>
      <c r="C230">
        <v>39.689964294433594</v>
      </c>
      <c r="E230">
        <v>-5.3716221770195034</v>
      </c>
      <c r="F230">
        <v>2.4153529342026817E-2</v>
      </c>
      <c r="G230">
        <v>0.99275697109912819</v>
      </c>
      <c r="H230" s="1">
        <v>2.4329750427524374E-2</v>
      </c>
      <c r="I230" s="18">
        <v>-5.361134668463432</v>
      </c>
    </row>
    <row r="231" spans="1:9" x14ac:dyDescent="0.3">
      <c r="A231" t="s">
        <v>64</v>
      </c>
      <c r="B231" t="s">
        <v>11</v>
      </c>
      <c r="C231">
        <v>35.541782379150391</v>
      </c>
      <c r="E231">
        <v>-1.2234402617363003</v>
      </c>
      <c r="F231">
        <v>0.42826026689087077</v>
      </c>
      <c r="G231">
        <v>1.1146247431176202</v>
      </c>
      <c r="H231" s="1">
        <v>0.38421923569812483</v>
      </c>
      <c r="I231" s="18">
        <v>-1.3799983464419476</v>
      </c>
    </row>
    <row r="232" spans="1:9" x14ac:dyDescent="0.3">
      <c r="A232" t="s">
        <v>63</v>
      </c>
      <c r="B232" t="s">
        <v>11</v>
      </c>
      <c r="C232">
        <v>15.803768157958984</v>
      </c>
      <c r="E232">
        <v>18.514573959455106</v>
      </c>
      <c r="F232">
        <v>374491.63276186486</v>
      </c>
      <c r="G232">
        <v>1.3879455616376966</v>
      </c>
      <c r="H232" s="1">
        <v>269817.2342724927</v>
      </c>
      <c r="I232" s="18">
        <v>18.041622976189888</v>
      </c>
    </row>
    <row r="233" spans="1:9" x14ac:dyDescent="0.3">
      <c r="A233" t="s">
        <v>62</v>
      </c>
      <c r="B233" t="s">
        <v>11</v>
      </c>
      <c r="C233">
        <v>23.665491104125977</v>
      </c>
      <c r="E233">
        <v>10.652851013288114</v>
      </c>
      <c r="F233">
        <v>1610.0067407738704</v>
      </c>
      <c r="G233">
        <v>1.3453819024318652</v>
      </c>
      <c r="H233" s="1">
        <v>1196.6912427346308</v>
      </c>
      <c r="I233" s="18">
        <v>10.224835256463326</v>
      </c>
    </row>
    <row r="234" spans="1:9" x14ac:dyDescent="0.3">
      <c r="A234" t="s">
        <v>61</v>
      </c>
      <c r="B234" t="s">
        <v>11</v>
      </c>
      <c r="C234">
        <v>22.783864974975586</v>
      </c>
      <c r="E234">
        <v>11.534477142438504</v>
      </c>
      <c r="F234">
        <v>2966.3582783011479</v>
      </c>
      <c r="G234">
        <v>1.4728163887227406</v>
      </c>
      <c r="H234" s="1">
        <v>2014.0720194413645</v>
      </c>
      <c r="I234" s="18">
        <v>10.975899557000433</v>
      </c>
    </row>
    <row r="235" spans="1:9" x14ac:dyDescent="0.3">
      <c r="A235" t="s">
        <v>60</v>
      </c>
      <c r="B235" t="s">
        <v>11</v>
      </c>
      <c r="C235">
        <v>20.44017219543457</v>
      </c>
      <c r="E235">
        <v>13.87816992197952</v>
      </c>
      <c r="F235">
        <v>15057.242034621175</v>
      </c>
      <c r="G235">
        <v>0.7459897124936804</v>
      </c>
      <c r="H235" s="1">
        <v>20184.248901084855</v>
      </c>
      <c r="I235" s="18">
        <v>14.30094228160981</v>
      </c>
    </row>
    <row r="236" spans="1:9" x14ac:dyDescent="0.3">
      <c r="A236" t="s">
        <v>59</v>
      </c>
      <c r="B236" t="s">
        <v>11</v>
      </c>
      <c r="C236">
        <v>31.304183959960938</v>
      </c>
      <c r="E236">
        <v>3.0141581574531529</v>
      </c>
      <c r="F236">
        <v>8.0788959924543438</v>
      </c>
      <c r="G236">
        <v>1.3772014337953351</v>
      </c>
      <c r="H236" s="1">
        <v>5.8661687348017546</v>
      </c>
      <c r="I236" s="18">
        <v>2.5524185694516071</v>
      </c>
    </row>
    <row r="237" spans="1:9" x14ac:dyDescent="0.3">
      <c r="A237" t="s">
        <v>58</v>
      </c>
      <c r="B237" t="s">
        <v>11</v>
      </c>
      <c r="C237">
        <v>37.694412231445313</v>
      </c>
      <c r="E237">
        <v>-3.3760701140312221</v>
      </c>
      <c r="F237">
        <v>9.6316707502343876E-2</v>
      </c>
      <c r="G237">
        <v>1.5881886474921962</v>
      </c>
      <c r="H237" s="1">
        <v>6.0645634040031218E-2</v>
      </c>
      <c r="I237" s="18">
        <v>-4.0434524022280804</v>
      </c>
    </row>
    <row r="238" spans="1:9" x14ac:dyDescent="0.3">
      <c r="A238" t="s">
        <v>57</v>
      </c>
      <c r="B238" t="s">
        <v>11</v>
      </c>
      <c r="C238">
        <v>40</v>
      </c>
      <c r="E238">
        <v>-5.6816578825859096</v>
      </c>
      <c r="F238">
        <v>1.9482763210858487E-2</v>
      </c>
      <c r="G238">
        <v>1.9339909571873595</v>
      </c>
      <c r="H238" s="1">
        <v>1.0073864688174472E-2</v>
      </c>
      <c r="I238" s="18">
        <v>-6.6332389317690961</v>
      </c>
    </row>
    <row r="239" spans="1:9" x14ac:dyDescent="0.3">
      <c r="A239" t="s">
        <v>56</v>
      </c>
      <c r="B239" t="s">
        <v>11</v>
      </c>
      <c r="C239">
        <v>37.411102294921875</v>
      </c>
      <c r="E239">
        <v>-3.0927601775077846</v>
      </c>
      <c r="F239">
        <v>0.11721587049961629</v>
      </c>
      <c r="G239">
        <v>1.1016199189256237</v>
      </c>
      <c r="H239" s="1">
        <v>0.10640318723896473</v>
      </c>
      <c r="I239" s="18">
        <v>-3.2323867283999554</v>
      </c>
    </row>
    <row r="240" spans="1:9" x14ac:dyDescent="0.3">
      <c r="A240" t="s">
        <v>55</v>
      </c>
      <c r="B240" t="s">
        <v>11</v>
      </c>
      <c r="C240">
        <v>25.613327026367188</v>
      </c>
      <c r="E240">
        <v>8.7050150910469029</v>
      </c>
      <c r="F240">
        <v>417.32139948128071</v>
      </c>
      <c r="G240">
        <v>1.4623120418580684</v>
      </c>
      <c r="H240" s="1">
        <v>285.38464263141572</v>
      </c>
      <c r="I240" s="18">
        <v>8.1567638911068805</v>
      </c>
    </row>
    <row r="241" spans="1:9" x14ac:dyDescent="0.3">
      <c r="A241" t="s">
        <v>54</v>
      </c>
      <c r="B241" t="s">
        <v>11</v>
      </c>
      <c r="C241">
        <v>40</v>
      </c>
      <c r="E241">
        <v>-5.6816578825859096</v>
      </c>
      <c r="F241">
        <v>1.9482763210858487E-2</v>
      </c>
      <c r="G241">
        <v>1.3149301827724982</v>
      </c>
      <c r="H241" s="1">
        <v>1.4816576169678877E-2</v>
      </c>
      <c r="I241" s="18">
        <v>-6.0766440831362836</v>
      </c>
    </row>
    <row r="242" spans="1:9" x14ac:dyDescent="0.3">
      <c r="A242" t="s">
        <v>53</v>
      </c>
      <c r="B242" t="s">
        <v>11</v>
      </c>
      <c r="C242">
        <v>28.51478385925293</v>
      </c>
      <c r="E242">
        <v>5.8035582581611607</v>
      </c>
      <c r="F242">
        <v>55.852821520813791</v>
      </c>
      <c r="G242">
        <v>1.1539770579235158</v>
      </c>
      <c r="H242" s="1">
        <v>48.400287629041969</v>
      </c>
      <c r="I242" s="18">
        <v>5.5969437159359821</v>
      </c>
    </row>
    <row r="243" spans="1:9" x14ac:dyDescent="0.3">
      <c r="A243" t="s">
        <v>52</v>
      </c>
      <c r="B243" t="s">
        <v>11</v>
      </c>
      <c r="C243">
        <v>37.399410247802734</v>
      </c>
      <c r="E243">
        <v>-3.081068130388644</v>
      </c>
      <c r="F243">
        <v>0.11816968397120953</v>
      </c>
      <c r="G243">
        <v>1.3841267561005219</v>
      </c>
      <c r="H243" s="1">
        <v>8.5374900420339447E-2</v>
      </c>
      <c r="I243" s="18">
        <v>-3.55004419910308</v>
      </c>
    </row>
    <row r="244" spans="1:9" x14ac:dyDescent="0.3">
      <c r="A244" t="s">
        <v>51</v>
      </c>
      <c r="B244" t="s">
        <v>11</v>
      </c>
      <c r="C244">
        <v>36.635139465332031</v>
      </c>
      <c r="E244">
        <v>-2.3167973479179409</v>
      </c>
      <c r="F244">
        <v>0.20071253883150081</v>
      </c>
      <c r="G244">
        <v>1.1462027547215912</v>
      </c>
      <c r="H244" s="1">
        <v>0.17511085015691941</v>
      </c>
      <c r="I244" s="18">
        <v>-2.5136596165835492</v>
      </c>
    </row>
    <row r="245" spans="1:9" x14ac:dyDescent="0.3">
      <c r="A245" t="s">
        <v>50</v>
      </c>
      <c r="B245" t="s">
        <v>11</v>
      </c>
      <c r="C245">
        <v>40</v>
      </c>
      <c r="E245">
        <v>-5.6816578825859096</v>
      </c>
      <c r="F245">
        <v>1.9482763210858487E-2</v>
      </c>
      <c r="G245">
        <v>1.0902086506724551</v>
      </c>
      <c r="H245" s="1">
        <v>1.7870673837380818E-2</v>
      </c>
      <c r="I245" s="18">
        <v>-5.8062621556460483</v>
      </c>
    </row>
    <row r="246" spans="1:9" x14ac:dyDescent="0.3">
      <c r="A246" t="s">
        <v>49</v>
      </c>
      <c r="B246" t="s">
        <v>11</v>
      </c>
      <c r="C246">
        <v>34.185924530029297</v>
      </c>
      <c r="E246">
        <v>0.13241758738479348</v>
      </c>
      <c r="F246">
        <v>1.0961289945442989</v>
      </c>
      <c r="G246">
        <v>0.85843591594609669</v>
      </c>
      <c r="H246" s="1">
        <v>1.2768908828054295</v>
      </c>
      <c r="I246" s="18">
        <v>0.35263524425629456</v>
      </c>
    </row>
    <row r="247" spans="1:9" x14ac:dyDescent="0.3">
      <c r="A247" t="s">
        <v>48</v>
      </c>
      <c r="B247" t="s">
        <v>11</v>
      </c>
      <c r="C247">
        <v>24.414772033691406</v>
      </c>
      <c r="E247">
        <v>9.9035700837226841</v>
      </c>
      <c r="F247">
        <v>957.79300147836796</v>
      </c>
      <c r="G247">
        <v>1.4380612725623143</v>
      </c>
      <c r="H247" s="1">
        <v>666.03073161951431</v>
      </c>
      <c r="I247" s="18">
        <v>9.3794449366391071</v>
      </c>
    </row>
    <row r="248" spans="1:9" x14ac:dyDescent="0.3">
      <c r="A248" t="s">
        <v>47</v>
      </c>
      <c r="B248" t="s">
        <v>11</v>
      </c>
      <c r="C248">
        <v>38.234909057617188</v>
      </c>
      <c r="E248">
        <v>-3.9165669402030971</v>
      </c>
      <c r="F248">
        <v>6.6221020775060535E-2</v>
      </c>
      <c r="G248">
        <v>0.84089699903735449</v>
      </c>
      <c r="H248" s="1">
        <v>7.8750454396756445E-2</v>
      </c>
      <c r="I248" s="18">
        <v>-3.6665679417788617</v>
      </c>
    </row>
    <row r="249" spans="1:9" x14ac:dyDescent="0.3">
      <c r="A249" t="s">
        <v>46</v>
      </c>
      <c r="B249" t="s">
        <v>11</v>
      </c>
      <c r="C249">
        <v>40</v>
      </c>
      <c r="E249">
        <v>-5.6816578825859096</v>
      </c>
      <c r="F249">
        <v>1.9482763210858487E-2</v>
      </c>
      <c r="G249">
        <v>2.1699840104875361</v>
      </c>
      <c r="H249" s="1">
        <v>8.9782980504456537E-3</v>
      </c>
      <c r="I249" s="18">
        <v>-6.7993422948062046</v>
      </c>
    </row>
    <row r="250" spans="1:9" x14ac:dyDescent="0.3">
      <c r="A250" t="s">
        <v>45</v>
      </c>
      <c r="B250" t="s">
        <v>11</v>
      </c>
      <c r="C250">
        <v>35.784675598144531</v>
      </c>
      <c r="E250">
        <v>-1.4663334807304409</v>
      </c>
      <c r="F250">
        <v>0.3619008795930419</v>
      </c>
      <c r="G250">
        <v>1.2645065038701178</v>
      </c>
      <c r="H250" s="1">
        <v>0.28619930264132049</v>
      </c>
      <c r="I250" s="18">
        <v>-1.8049079381167523</v>
      </c>
    </row>
    <row r="251" spans="1:9" x14ac:dyDescent="0.3">
      <c r="A251" t="s">
        <v>44</v>
      </c>
      <c r="B251" t="s">
        <v>11</v>
      </c>
      <c r="C251">
        <v>25.068323135375977</v>
      </c>
      <c r="E251">
        <v>9.2500189820381138</v>
      </c>
      <c r="F251">
        <v>608.88205410067042</v>
      </c>
      <c r="G251">
        <v>1.3411925006871932</v>
      </c>
      <c r="H251" s="1">
        <v>453.98557909375023</v>
      </c>
      <c r="I251" s="18">
        <v>8.8265026606381305</v>
      </c>
    </row>
    <row r="252" spans="1:9" x14ac:dyDescent="0.3">
      <c r="A252" t="s">
        <v>43</v>
      </c>
      <c r="B252" t="s">
        <v>11</v>
      </c>
      <c r="C252">
        <v>40</v>
      </c>
      <c r="E252">
        <v>-5.6816578825859096</v>
      </c>
      <c r="F252">
        <v>1.9482763210858487E-2</v>
      </c>
      <c r="G252">
        <v>1.6386635756056289</v>
      </c>
      <c r="H252" s="1">
        <v>1.1889422271229718E-2</v>
      </c>
      <c r="I252" s="18">
        <v>-6.3941775761782758</v>
      </c>
    </row>
    <row r="253" spans="1:9" x14ac:dyDescent="0.3">
      <c r="A253" t="s">
        <v>42</v>
      </c>
      <c r="B253" t="s">
        <v>11</v>
      </c>
      <c r="C253">
        <v>36.878860473632813</v>
      </c>
      <c r="E253">
        <v>-2.5605183562187221</v>
      </c>
      <c r="F253">
        <v>0.16951462386645205</v>
      </c>
      <c r="G253">
        <v>1.0257677445351965</v>
      </c>
      <c r="H253" s="1">
        <v>0.16525634069656167</v>
      </c>
      <c r="I253" s="18">
        <v>-2.5972224675356972</v>
      </c>
    </row>
    <row r="254" spans="1:9" x14ac:dyDescent="0.3">
      <c r="A254" t="s">
        <v>41</v>
      </c>
      <c r="B254" t="s">
        <v>11</v>
      </c>
      <c r="C254">
        <v>40</v>
      </c>
      <c r="E254">
        <v>-5.6816578825859096</v>
      </c>
      <c r="F254">
        <v>1.9482763210858487E-2</v>
      </c>
      <c r="G254">
        <v>1.4221831153046738</v>
      </c>
      <c r="H254" s="1">
        <v>1.3699194570092122E-2</v>
      </c>
      <c r="I254" s="18">
        <v>-6.1897651158511264</v>
      </c>
    </row>
    <row r="255" spans="1:9" x14ac:dyDescent="0.3">
      <c r="A255" t="s">
        <v>40</v>
      </c>
      <c r="B255" t="s">
        <v>11</v>
      </c>
      <c r="C255">
        <v>34.603580474853516</v>
      </c>
      <c r="E255">
        <v>-0.28523835743942527</v>
      </c>
      <c r="F255">
        <v>0.82060601971995428</v>
      </c>
      <c r="G255">
        <v>0.70029163782728987</v>
      </c>
      <c r="H255" s="1">
        <v>1.1718061096173435</v>
      </c>
      <c r="I255" s="18">
        <v>0.22873387706879458</v>
      </c>
    </row>
    <row r="256" spans="1:9" x14ac:dyDescent="0.3">
      <c r="A256" t="s">
        <v>39</v>
      </c>
      <c r="B256" t="s">
        <v>11</v>
      </c>
      <c r="C256">
        <v>40</v>
      </c>
      <c r="E256">
        <v>-5.6816578825859096</v>
      </c>
      <c r="F256">
        <v>1.9482763210858487E-2</v>
      </c>
      <c r="G256">
        <v>1.7220229798021445</v>
      </c>
      <c r="H256" s="1">
        <v>1.1313881080203123E-2</v>
      </c>
      <c r="I256" s="18">
        <v>-6.4657622777163617</v>
      </c>
    </row>
    <row r="257" spans="1:9" x14ac:dyDescent="0.3">
      <c r="A257" t="s">
        <v>38</v>
      </c>
      <c r="B257" t="s">
        <v>11</v>
      </c>
      <c r="C257">
        <v>34.940570831298828</v>
      </c>
      <c r="E257">
        <v>-0.62222871388473777</v>
      </c>
      <c r="F257">
        <v>0.64966652987938978</v>
      </c>
      <c r="G257">
        <v>1.176226739533029</v>
      </c>
      <c r="H257" s="1">
        <v>0.55233103282221963</v>
      </c>
      <c r="I257" s="18">
        <v>-0.85639490711089294</v>
      </c>
    </row>
    <row r="258" spans="1:9" x14ac:dyDescent="0.3">
      <c r="A258" t="s">
        <v>37</v>
      </c>
      <c r="B258" t="s">
        <v>11</v>
      </c>
      <c r="C258">
        <v>40</v>
      </c>
      <c r="E258">
        <v>-5.6816578825859096</v>
      </c>
      <c r="F258">
        <v>1.9482763210858487E-2</v>
      </c>
      <c r="G258">
        <v>1.3265242003142148</v>
      </c>
      <c r="H258" s="1">
        <v>1.4687077104393263E-2</v>
      </c>
      <c r="I258" s="18">
        <v>-6.0893088780581586</v>
      </c>
    </row>
    <row r="259" spans="1:9" x14ac:dyDescent="0.3">
      <c r="A259" t="s">
        <v>36</v>
      </c>
      <c r="B259" t="s">
        <v>11</v>
      </c>
      <c r="C259">
        <v>40</v>
      </c>
      <c r="E259">
        <v>-5.6816578825859096</v>
      </c>
      <c r="F259">
        <v>1.9482763210858487E-2</v>
      </c>
      <c r="G259">
        <v>1.2515469362498963</v>
      </c>
      <c r="H259" s="1">
        <v>1.5566945710590885E-2</v>
      </c>
      <c r="I259" s="18">
        <v>-6.0053702794253461</v>
      </c>
    </row>
    <row r="260" spans="1:9" x14ac:dyDescent="0.3">
      <c r="A260" t="s">
        <v>35</v>
      </c>
      <c r="B260" t="s">
        <v>11</v>
      </c>
      <c r="C260">
        <v>21.621423721313477</v>
      </c>
      <c r="E260">
        <v>12.696918396100614</v>
      </c>
      <c r="F260">
        <v>6639.773882543629</v>
      </c>
      <c r="G260">
        <v>1.3446030601896874</v>
      </c>
      <c r="H260" s="1">
        <v>4938.0921992003614</v>
      </c>
      <c r="I260" s="18">
        <v>12.269738057976999</v>
      </c>
    </row>
    <row r="261" spans="1:9" x14ac:dyDescent="0.3">
      <c r="A261" t="s">
        <v>34</v>
      </c>
      <c r="B261" t="s">
        <v>11</v>
      </c>
      <c r="C261">
        <v>40</v>
      </c>
      <c r="E261">
        <v>-5.6816578825859096</v>
      </c>
      <c r="F261">
        <v>1.9482763210858487E-2</v>
      </c>
      <c r="G261">
        <v>2.0614728639950104</v>
      </c>
      <c r="H261" s="1">
        <v>9.4508948194942828E-3</v>
      </c>
      <c r="I261" s="18">
        <v>-6.7253333531558148</v>
      </c>
    </row>
    <row r="262" spans="1:9" x14ac:dyDescent="0.3">
      <c r="A262" t="s">
        <v>33</v>
      </c>
      <c r="B262" t="s">
        <v>11</v>
      </c>
      <c r="C262">
        <v>34.426681518554688</v>
      </c>
      <c r="E262">
        <v>-0.10833940114059715</v>
      </c>
      <c r="F262">
        <v>0.9276552153233435</v>
      </c>
      <c r="G262">
        <v>1.0156402389762325</v>
      </c>
      <c r="H262" s="1">
        <v>0.91336989193971085</v>
      </c>
      <c r="I262" s="18">
        <v>-0.13072886096831471</v>
      </c>
    </row>
    <row r="263" spans="1:9" x14ac:dyDescent="0.3">
      <c r="A263" t="s">
        <v>32</v>
      </c>
      <c r="B263" t="s">
        <v>11</v>
      </c>
      <c r="C263">
        <v>35.530044555664063</v>
      </c>
      <c r="E263">
        <v>-1.2117024382499721</v>
      </c>
      <c r="F263">
        <v>0.43175882212629113</v>
      </c>
      <c r="G263">
        <v>1.1799908062785376</v>
      </c>
      <c r="H263" s="1">
        <v>0.36590015772069856</v>
      </c>
      <c r="I263" s="18">
        <v>-1.4504780573387563</v>
      </c>
    </row>
    <row r="264" spans="1:9" x14ac:dyDescent="0.3">
      <c r="A264" t="s">
        <v>31</v>
      </c>
      <c r="B264" t="s">
        <v>11</v>
      </c>
      <c r="C264">
        <v>36.644491831461586</v>
      </c>
      <c r="E264">
        <v>-2.3261497140474958</v>
      </c>
      <c r="F264">
        <v>0.19941561474840278</v>
      </c>
      <c r="G264">
        <v>1.0628504941837977</v>
      </c>
      <c r="H264" s="1">
        <v>0.18762339185017871</v>
      </c>
      <c r="I264" s="18">
        <v>-2.4140883885562019</v>
      </c>
    </row>
    <row r="265" spans="1:9" x14ac:dyDescent="0.3">
      <c r="A265" t="s">
        <v>30</v>
      </c>
      <c r="B265" t="s">
        <v>11</v>
      </c>
      <c r="C265">
        <v>37.681880950927734</v>
      </c>
      <c r="E265">
        <v>-3.363538833513644</v>
      </c>
      <c r="F265">
        <v>9.7156960464402892E-2</v>
      </c>
      <c r="G265">
        <v>0.96166379975935135</v>
      </c>
      <c r="H265" s="1">
        <v>0.10103006943665306</v>
      </c>
      <c r="I265" s="18">
        <v>-3.3071433507144086</v>
      </c>
    </row>
    <row r="266" spans="1:9" x14ac:dyDescent="0.3">
      <c r="A266" t="s">
        <v>29</v>
      </c>
      <c r="B266" t="s">
        <v>11</v>
      </c>
      <c r="C266">
        <v>35.891349792480469</v>
      </c>
      <c r="E266">
        <v>-1.5730076750663784</v>
      </c>
      <c r="F266">
        <v>0.33610696046096733</v>
      </c>
      <c r="G266">
        <v>0.5610526228992887</v>
      </c>
      <c r="H266" s="1">
        <v>0.59906494817563649</v>
      </c>
      <c r="I266" s="18">
        <v>-0.73921567228830309</v>
      </c>
    </row>
    <row r="267" spans="1:9" x14ac:dyDescent="0.3">
      <c r="A267" t="s">
        <v>28</v>
      </c>
      <c r="B267" t="s">
        <v>11</v>
      </c>
      <c r="C267">
        <v>34.2369384765625</v>
      </c>
      <c r="E267">
        <v>8.1403640851590353E-2</v>
      </c>
      <c r="F267">
        <v>1.0580469452500101</v>
      </c>
      <c r="G267">
        <v>0.51011535248942597</v>
      </c>
      <c r="H267" s="1">
        <v>2.0741327232881939</v>
      </c>
      <c r="I267" s="18">
        <v>1.0525082148373492</v>
      </c>
    </row>
    <row r="268" spans="1:9" x14ac:dyDescent="0.3">
      <c r="A268" t="s">
        <v>27</v>
      </c>
      <c r="B268" t="s">
        <v>11</v>
      </c>
      <c r="C268">
        <v>23.384865442911785</v>
      </c>
      <c r="E268">
        <v>10.933476674502305</v>
      </c>
      <c r="F268">
        <v>1955.7099077002474</v>
      </c>
      <c r="G268">
        <v>0.63055673486189134</v>
      </c>
      <c r="H268" s="1">
        <v>3101.5605727034217</v>
      </c>
      <c r="I268" s="18">
        <v>11.598778585320748</v>
      </c>
    </row>
    <row r="269" spans="1:9" x14ac:dyDescent="0.3">
      <c r="A269" t="s">
        <v>26</v>
      </c>
      <c r="B269" t="s">
        <v>11</v>
      </c>
      <c r="C269">
        <v>36.193784077962242</v>
      </c>
      <c r="E269">
        <v>-1.8754419605481516</v>
      </c>
      <c r="F269">
        <v>0.2725434284119741</v>
      </c>
      <c r="G269">
        <v>1.0863641958931838</v>
      </c>
      <c r="H269" s="1">
        <v>0.25087666681420323</v>
      </c>
      <c r="I269" s="18">
        <v>-1.9949497980614164</v>
      </c>
    </row>
    <row r="270" spans="1:9" x14ac:dyDescent="0.3">
      <c r="A270" t="s">
        <v>25</v>
      </c>
      <c r="B270" t="s">
        <v>11</v>
      </c>
      <c r="C270">
        <v>35.595090866088867</v>
      </c>
      <c r="E270">
        <v>-1.2767487486747768</v>
      </c>
      <c r="F270">
        <v>0.41272457569450344</v>
      </c>
      <c r="G270">
        <v>0.82507118073919905</v>
      </c>
      <c r="H270" s="1">
        <v>0.50022905335844425</v>
      </c>
      <c r="I270" s="18">
        <v>-0.99933924304839294</v>
      </c>
    </row>
    <row r="271" spans="1:9" x14ac:dyDescent="0.3">
      <c r="A271" t="s">
        <v>24</v>
      </c>
      <c r="B271" t="s">
        <v>11</v>
      </c>
      <c r="C271">
        <v>35.595090866088867</v>
      </c>
      <c r="E271">
        <v>-1.2767487486747768</v>
      </c>
      <c r="F271">
        <v>0.41272457569450344</v>
      </c>
      <c r="G271">
        <v>0.8521350279163129</v>
      </c>
      <c r="H271" s="1">
        <v>0.48434175591129036</v>
      </c>
      <c r="I271" s="18">
        <v>-1.0459027094383657</v>
      </c>
    </row>
    <row r="272" spans="1:9" x14ac:dyDescent="0.3">
      <c r="A272" t="s">
        <v>23</v>
      </c>
      <c r="B272" t="s">
        <v>11</v>
      </c>
      <c r="C272">
        <v>36.253571828206383</v>
      </c>
      <c r="E272">
        <v>-1.9352297107922922</v>
      </c>
      <c r="F272">
        <v>0.26147959796594294</v>
      </c>
      <c r="G272">
        <v>0.76099589465637629</v>
      </c>
      <c r="H272" s="1">
        <v>0.34360185094561213</v>
      </c>
      <c r="I272" s="18">
        <v>-1.5411902867495684</v>
      </c>
    </row>
    <row r="273" spans="1:9" x14ac:dyDescent="0.3">
      <c r="A273" t="s">
        <v>22</v>
      </c>
      <c r="B273" t="s">
        <v>11</v>
      </c>
      <c r="C273">
        <v>39.692169189453125</v>
      </c>
      <c r="E273">
        <v>-5.3738270720390346</v>
      </c>
      <c r="F273">
        <v>2.4116643292134001E-2</v>
      </c>
      <c r="G273">
        <v>0.34403341699630074</v>
      </c>
      <c r="H273" s="1">
        <v>7.0099711541664916E-2</v>
      </c>
      <c r="I273" s="18">
        <v>-3.8344476821759987</v>
      </c>
    </row>
    <row r="274" spans="1:9" x14ac:dyDescent="0.3">
      <c r="A274" t="s">
        <v>21</v>
      </c>
      <c r="B274" t="s">
        <v>11</v>
      </c>
      <c r="C274">
        <v>39.322162628173828</v>
      </c>
      <c r="E274">
        <v>-5.0038205107597378</v>
      </c>
      <c r="F274">
        <v>3.1167353970755873E-2</v>
      </c>
      <c r="G274">
        <v>0.38797838698837089</v>
      </c>
      <c r="H274" s="1">
        <v>8.0332706707423041E-2</v>
      </c>
      <c r="I274" s="18">
        <v>-3.6378687026838108</v>
      </c>
    </row>
    <row r="275" spans="1:9" x14ac:dyDescent="0.3">
      <c r="A275" t="s">
        <v>20</v>
      </c>
      <c r="B275" t="s">
        <v>11</v>
      </c>
      <c r="C275">
        <v>38.537420272827148</v>
      </c>
      <c r="E275">
        <v>-4.2190781554130581</v>
      </c>
      <c r="F275">
        <v>5.3694638294802678E-2</v>
      </c>
      <c r="G275">
        <v>0.25834735028643302</v>
      </c>
      <c r="H275" s="1">
        <v>0.20783893558525274</v>
      </c>
      <c r="I275" s="18">
        <v>-2.2664621475080295</v>
      </c>
    </row>
    <row r="276" spans="1:9" x14ac:dyDescent="0.3">
      <c r="A276" t="s">
        <v>19</v>
      </c>
      <c r="B276" t="s">
        <v>11</v>
      </c>
      <c r="C276">
        <v>39.733486175537109</v>
      </c>
      <c r="E276">
        <v>-5.415144058123019</v>
      </c>
      <c r="F276">
        <v>2.3435768947623052E-2</v>
      </c>
      <c r="G276">
        <v>0.71073503003472827</v>
      </c>
      <c r="H276" s="1">
        <v>3.2973988838678629E-2</v>
      </c>
      <c r="I276" s="18">
        <v>-4.922527770473522</v>
      </c>
    </row>
    <row r="277" spans="1:9" x14ac:dyDescent="0.3">
      <c r="A277" t="s">
        <v>18</v>
      </c>
      <c r="B277" t="s">
        <v>11</v>
      </c>
      <c r="C277">
        <v>37.176475524902344</v>
      </c>
      <c r="E277">
        <v>-2.8581334074882534</v>
      </c>
      <c r="F277">
        <v>0.13791646363890525</v>
      </c>
      <c r="G277">
        <v>0.278741914273757</v>
      </c>
      <c r="H277" s="1">
        <v>0.49478193474503884</v>
      </c>
      <c r="I277" s="18">
        <v>-1.0151352686424673</v>
      </c>
    </row>
    <row r="278" spans="1:9" x14ac:dyDescent="0.3">
      <c r="A278" t="s">
        <v>17</v>
      </c>
      <c r="B278" t="s">
        <v>11</v>
      </c>
      <c r="C278">
        <v>35.106681823730469</v>
      </c>
      <c r="E278">
        <v>-0.7883397063163784</v>
      </c>
      <c r="F278">
        <v>0.57901004958900437</v>
      </c>
      <c r="G278">
        <v>2.1330693064701349</v>
      </c>
      <c r="H278" s="1">
        <v>0.27144455542664342</v>
      </c>
      <c r="I278" s="18">
        <v>-1.8812705479800338</v>
      </c>
    </row>
    <row r="279" spans="1:9" x14ac:dyDescent="0.3">
      <c r="A279" t="s">
        <v>16</v>
      </c>
      <c r="B279" t="s">
        <v>11</v>
      </c>
      <c r="C279">
        <v>27.206422805786133</v>
      </c>
      <c r="E279">
        <v>7.1119193116279575</v>
      </c>
      <c r="F279">
        <v>138.32511487073984</v>
      </c>
      <c r="G279">
        <v>0.38009706316468139</v>
      </c>
      <c r="H279" s="1">
        <v>363.92050419713161</v>
      </c>
      <c r="I279" s="18">
        <v>8.5074795283139117</v>
      </c>
    </row>
    <row r="280" spans="1:9" x14ac:dyDescent="0.3">
      <c r="A280" t="s">
        <v>15</v>
      </c>
      <c r="B280" t="s">
        <v>11</v>
      </c>
      <c r="C280">
        <v>33.526592254638672</v>
      </c>
      <c r="E280">
        <v>0.79174986277541848</v>
      </c>
      <c r="F280">
        <v>1.7311729509409812</v>
      </c>
      <c r="G280">
        <v>0.4976591636412972</v>
      </c>
      <c r="H280" s="1">
        <v>3.4786317170857446</v>
      </c>
      <c r="I280" s="18">
        <v>1.7985199488461385</v>
      </c>
    </row>
    <row r="281" spans="1:9" x14ac:dyDescent="0.3">
      <c r="A281" t="s">
        <v>14</v>
      </c>
      <c r="B281" t="s">
        <v>11</v>
      </c>
      <c r="C281">
        <v>38.724876403808594</v>
      </c>
      <c r="E281">
        <v>-4.4065342863945034</v>
      </c>
      <c r="F281">
        <v>4.7152096017210918E-2</v>
      </c>
      <c r="G281">
        <v>0.61004289083651231</v>
      </c>
      <c r="H281" s="1">
        <v>7.7293083364276732E-2</v>
      </c>
      <c r="I281" s="18">
        <v>-3.6935168706118691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29"/>
  <sheetViews>
    <sheetView workbookViewId="0">
      <selection activeCell="B3" sqref="B3"/>
    </sheetView>
  </sheetViews>
  <sheetFormatPr defaultRowHeight="14.4" x14ac:dyDescent="0.3"/>
  <cols>
    <col min="9" max="9" width="13.6640625" style="41" bestFit="1" customWidth="1"/>
    <col min="10" max="10" width="13.6640625" style="41" customWidth="1"/>
    <col min="11" max="11" width="13.33203125" bestFit="1" customWidth="1"/>
    <col min="12" max="12" width="16" style="41" bestFit="1" customWidth="1"/>
    <col min="13" max="13" width="16" bestFit="1" customWidth="1"/>
    <col min="14" max="15" width="9.109375" style="41"/>
  </cols>
  <sheetData>
    <row r="3" spans="2:17" x14ac:dyDescent="0.3">
      <c r="B3" s="41" t="s">
        <v>199</v>
      </c>
      <c r="C3" s="41"/>
      <c r="D3" s="41"/>
      <c r="E3" s="41"/>
      <c r="F3" s="41"/>
      <c r="G3" s="41"/>
      <c r="H3" s="41"/>
      <c r="K3" s="41"/>
      <c r="M3" s="41"/>
      <c r="P3" s="41"/>
      <c r="Q3" s="41"/>
    </row>
    <row r="4" spans="2:17" ht="15" thickBot="1" x14ac:dyDescent="0.35">
      <c r="B4" s="41"/>
      <c r="C4" s="41"/>
      <c r="D4" s="41"/>
      <c r="E4" s="41"/>
      <c r="F4" s="41"/>
      <c r="G4" s="41"/>
      <c r="H4" s="41"/>
      <c r="K4" s="41"/>
      <c r="M4" s="41"/>
      <c r="P4" s="41"/>
      <c r="Q4" s="41"/>
    </row>
    <row r="5" spans="2:17" ht="15" thickBot="1" x14ac:dyDescent="0.35">
      <c r="B5" s="11"/>
      <c r="C5" s="44" t="s">
        <v>4</v>
      </c>
      <c r="D5" s="14" t="s">
        <v>182</v>
      </c>
      <c r="E5" s="13" t="s">
        <v>183</v>
      </c>
      <c r="F5" s="14" t="s">
        <v>180</v>
      </c>
      <c r="G5" s="13" t="s">
        <v>181</v>
      </c>
      <c r="H5" s="14" t="s">
        <v>5</v>
      </c>
      <c r="I5" s="13" t="s">
        <v>188</v>
      </c>
      <c r="J5" s="13" t="s">
        <v>189</v>
      </c>
      <c r="K5" s="13" t="s">
        <v>6</v>
      </c>
      <c r="L5" s="13" t="s">
        <v>193</v>
      </c>
      <c r="M5" s="50" t="s">
        <v>192</v>
      </c>
      <c r="N5" s="73" t="s">
        <v>190</v>
      </c>
      <c r="O5" s="74" t="s">
        <v>191</v>
      </c>
      <c r="P5" s="13" t="s">
        <v>168</v>
      </c>
      <c r="Q5" s="43" t="s">
        <v>169</v>
      </c>
    </row>
    <row r="6" spans="2:17" x14ac:dyDescent="0.3">
      <c r="B6" s="129" t="s">
        <v>7</v>
      </c>
      <c r="C6" s="120" t="s">
        <v>171</v>
      </c>
      <c r="D6" s="42">
        <v>13.968122482299805</v>
      </c>
      <c r="E6" s="123">
        <f>AVERAGE(D6:D8)</f>
        <v>14.324934641520182</v>
      </c>
      <c r="F6" s="42">
        <v>23.855085372924805</v>
      </c>
      <c r="G6" s="123">
        <f>AVERAGE(F6:F8)</f>
        <v>23.900283177693684</v>
      </c>
      <c r="H6" s="123">
        <f>G6-E6</f>
        <v>9.575348536173502</v>
      </c>
      <c r="I6" s="123">
        <f>AVERAGE(H6,H12,H18,H24)</f>
        <v>9.5767043431599923</v>
      </c>
      <c r="J6" s="123">
        <f>STDEV(H6,H12,H18,H24)</f>
        <v>0.23829420976824908</v>
      </c>
      <c r="K6" s="123">
        <f>I6-I6</f>
        <v>0</v>
      </c>
      <c r="L6" s="123">
        <f>J6</f>
        <v>0.23829420976824908</v>
      </c>
      <c r="M6" s="127">
        <f>POWER(2,-K6)</f>
        <v>1</v>
      </c>
      <c r="N6" s="135">
        <f>POWER(2,-(K6+L6))</f>
        <v>0.84774706537583489</v>
      </c>
      <c r="O6" s="135">
        <f>POWER(2,-(K6-L6))</f>
        <v>1.1795971237678851</v>
      </c>
      <c r="P6" s="123">
        <f>M6-N6</f>
        <v>0.15225293462416511</v>
      </c>
      <c r="Q6" s="125">
        <f>O6-M6</f>
        <v>0.17959712376788506</v>
      </c>
    </row>
    <row r="7" spans="2:17" x14ac:dyDescent="0.3">
      <c r="B7" s="130"/>
      <c r="C7" s="121"/>
      <c r="D7" s="42">
        <v>14.10855770111084</v>
      </c>
      <c r="E7" s="106"/>
      <c r="F7" s="42">
        <v>23.968242645263672</v>
      </c>
      <c r="G7" s="106"/>
      <c r="H7" s="106"/>
      <c r="I7" s="106"/>
      <c r="J7" s="106"/>
      <c r="K7" s="106"/>
      <c r="L7" s="106"/>
      <c r="M7" s="103"/>
      <c r="N7" s="133"/>
      <c r="O7" s="133"/>
      <c r="P7" s="106"/>
      <c r="Q7" s="94"/>
    </row>
    <row r="8" spans="2:17" x14ac:dyDescent="0.3">
      <c r="B8" s="130"/>
      <c r="C8" s="122"/>
      <c r="D8" s="8">
        <v>14.898123741149902</v>
      </c>
      <c r="E8" s="107"/>
      <c r="F8" s="8">
        <v>23.877521514892578</v>
      </c>
      <c r="G8" s="107"/>
      <c r="H8" s="107"/>
      <c r="I8" s="107"/>
      <c r="J8" s="107"/>
      <c r="K8" s="107"/>
      <c r="L8" s="107"/>
      <c r="M8" s="104"/>
      <c r="N8" s="136"/>
      <c r="O8" s="136"/>
      <c r="P8" s="107"/>
      <c r="Q8" s="95"/>
    </row>
    <row r="9" spans="2:17" x14ac:dyDescent="0.3">
      <c r="B9" s="130"/>
      <c r="C9" s="126" t="s">
        <v>172</v>
      </c>
      <c r="D9" s="42">
        <v>14.875041961669922</v>
      </c>
      <c r="E9" s="105">
        <f>AVERAGE(D9:D11)</f>
        <v>15.024069468180338</v>
      </c>
      <c r="F9" s="42">
        <v>24.860342025756836</v>
      </c>
      <c r="G9" s="105">
        <f>AVERAGE(F9:F11)</f>
        <v>24.959170023600262</v>
      </c>
      <c r="H9" s="105">
        <f>G9-E9</f>
        <v>9.9351005554199237</v>
      </c>
      <c r="I9" s="105">
        <f>AVERAGE(H9,H15,H21,H27)</f>
        <v>10.472953716913858</v>
      </c>
      <c r="J9" s="105">
        <f>STDEV(H9,H15,H21,H27)</f>
        <v>0.40801031527429277</v>
      </c>
      <c r="K9" s="105">
        <f>I9-I6</f>
        <v>0.89624937375386615</v>
      </c>
      <c r="L9" s="105">
        <f>J9</f>
        <v>0.40801031527429277</v>
      </c>
      <c r="M9" s="102">
        <f>POWER(2,-K9)</f>
        <v>0.5372817077992309</v>
      </c>
      <c r="N9" s="132">
        <f>POWER(2,-(K9+L9))</f>
        <v>0.40492884196355916</v>
      </c>
      <c r="O9" s="132">
        <f>POWER(2,-(K9-L9))</f>
        <v>0.71289472030652878</v>
      </c>
      <c r="P9" s="105">
        <f>M9-N9</f>
        <v>0.13235286583567174</v>
      </c>
      <c r="Q9" s="93">
        <f>O9-M9</f>
        <v>0.17561301250729788</v>
      </c>
    </row>
    <row r="10" spans="2:17" x14ac:dyDescent="0.3">
      <c r="B10" s="130"/>
      <c r="C10" s="121"/>
      <c r="D10" s="42">
        <v>15.082639694213867</v>
      </c>
      <c r="E10" s="106"/>
      <c r="F10" s="42">
        <v>24.955036163330078</v>
      </c>
      <c r="G10" s="106"/>
      <c r="H10" s="106"/>
      <c r="I10" s="106"/>
      <c r="J10" s="106"/>
      <c r="K10" s="106"/>
      <c r="L10" s="106"/>
      <c r="M10" s="103"/>
      <c r="N10" s="133"/>
      <c r="O10" s="133"/>
      <c r="P10" s="106"/>
      <c r="Q10" s="94"/>
    </row>
    <row r="11" spans="2:17" ht="15" thickBot="1" x14ac:dyDescent="0.35">
      <c r="B11" s="131"/>
      <c r="C11" s="137"/>
      <c r="D11" s="5">
        <v>15.114526748657227</v>
      </c>
      <c r="E11" s="108"/>
      <c r="F11" s="5">
        <v>25.062131881713867</v>
      </c>
      <c r="G11" s="108"/>
      <c r="H11" s="108"/>
      <c r="I11" s="108"/>
      <c r="J11" s="108"/>
      <c r="K11" s="108"/>
      <c r="L11" s="108"/>
      <c r="M11" s="138"/>
      <c r="N11" s="134"/>
      <c r="O11" s="134"/>
      <c r="P11" s="108"/>
      <c r="Q11" s="139"/>
    </row>
    <row r="12" spans="2:17" x14ac:dyDescent="0.3">
      <c r="B12" s="129" t="s">
        <v>8</v>
      </c>
      <c r="C12" s="120" t="s">
        <v>171</v>
      </c>
      <c r="D12" s="42">
        <v>13.937712669372559</v>
      </c>
      <c r="E12" s="123">
        <f>AVERAGE(D12:D14)</f>
        <v>14.416133244832357</v>
      </c>
      <c r="F12" s="42">
        <v>23.768747329711914</v>
      </c>
      <c r="G12" s="123">
        <f>AVERAGE(F12:F14)</f>
        <v>23.85678990681966</v>
      </c>
      <c r="H12" s="123">
        <f>G12-E12</f>
        <v>9.4406566619873029</v>
      </c>
      <c r="I12" s="113"/>
      <c r="J12" s="114"/>
      <c r="K12" s="114"/>
      <c r="L12" s="114"/>
      <c r="M12" s="114"/>
      <c r="N12" s="114"/>
      <c r="O12" s="114"/>
      <c r="P12" s="114"/>
      <c r="Q12" s="115"/>
    </row>
    <row r="13" spans="2:17" x14ac:dyDescent="0.3">
      <c r="B13" s="130"/>
      <c r="C13" s="121"/>
      <c r="D13" s="42">
        <v>14.593515396118164</v>
      </c>
      <c r="E13" s="106"/>
      <c r="F13" s="42">
        <v>23.902996063232422</v>
      </c>
      <c r="G13" s="106"/>
      <c r="H13" s="106"/>
      <c r="I13" s="109"/>
      <c r="J13" s="116"/>
      <c r="K13" s="116"/>
      <c r="L13" s="116"/>
      <c r="M13" s="116"/>
      <c r="N13" s="116"/>
      <c r="O13" s="116"/>
      <c r="P13" s="116"/>
      <c r="Q13" s="117"/>
    </row>
    <row r="14" spans="2:17" x14ac:dyDescent="0.3">
      <c r="B14" s="130"/>
      <c r="C14" s="122"/>
      <c r="D14" s="8">
        <v>14.717171669006348</v>
      </c>
      <c r="E14" s="107"/>
      <c r="F14" s="8">
        <v>23.898626327514648</v>
      </c>
      <c r="G14" s="107"/>
      <c r="H14" s="107"/>
      <c r="I14" s="109"/>
      <c r="J14" s="116"/>
      <c r="K14" s="116"/>
      <c r="L14" s="116"/>
      <c r="M14" s="116"/>
      <c r="N14" s="116"/>
      <c r="O14" s="116"/>
      <c r="P14" s="116"/>
      <c r="Q14" s="117"/>
    </row>
    <row r="15" spans="2:17" x14ac:dyDescent="0.3">
      <c r="B15" s="130"/>
      <c r="C15" s="126" t="s">
        <v>172</v>
      </c>
      <c r="D15" s="42">
        <v>14.715463638305664</v>
      </c>
      <c r="E15" s="105">
        <f>AVERAGE(D15:D17)</f>
        <v>14.83941650390625</v>
      </c>
      <c r="F15" s="42">
        <v>25.4388427734375</v>
      </c>
      <c r="G15" s="105">
        <f>AVERAGE(F15:F17)</f>
        <v>25.267192204793293</v>
      </c>
      <c r="H15" s="105">
        <f>G15-E15</f>
        <v>10.427775700887043</v>
      </c>
      <c r="I15" s="109"/>
      <c r="J15" s="116"/>
      <c r="K15" s="116"/>
      <c r="L15" s="116"/>
      <c r="M15" s="116"/>
      <c r="N15" s="116"/>
      <c r="O15" s="116"/>
      <c r="P15" s="116"/>
      <c r="Q15" s="117"/>
    </row>
    <row r="16" spans="2:17" x14ac:dyDescent="0.3">
      <c r="B16" s="130"/>
      <c r="C16" s="121"/>
      <c r="D16" s="42">
        <v>15.112874984741211</v>
      </c>
      <c r="E16" s="106"/>
      <c r="F16" s="42">
        <v>25.113555908203125</v>
      </c>
      <c r="G16" s="106"/>
      <c r="H16" s="106"/>
      <c r="I16" s="109"/>
      <c r="J16" s="116"/>
      <c r="K16" s="116"/>
      <c r="L16" s="116"/>
      <c r="M16" s="116"/>
      <c r="N16" s="116"/>
      <c r="O16" s="116"/>
      <c r="P16" s="116"/>
      <c r="Q16" s="117"/>
    </row>
    <row r="17" spans="2:17" ht="15" thickBot="1" x14ac:dyDescent="0.35">
      <c r="B17" s="131"/>
      <c r="C17" s="137"/>
      <c r="D17" s="42">
        <v>14.689910888671875</v>
      </c>
      <c r="E17" s="108"/>
      <c r="F17" s="42">
        <v>25.249177932739258</v>
      </c>
      <c r="G17" s="108"/>
      <c r="H17" s="108"/>
      <c r="I17" s="109"/>
      <c r="J17" s="116"/>
      <c r="K17" s="116"/>
      <c r="L17" s="116"/>
      <c r="M17" s="116"/>
      <c r="N17" s="116"/>
      <c r="O17" s="116"/>
      <c r="P17" s="116"/>
      <c r="Q17" s="117"/>
    </row>
    <row r="18" spans="2:17" x14ac:dyDescent="0.3">
      <c r="B18" s="129" t="s">
        <v>9</v>
      </c>
      <c r="C18" s="120" t="s">
        <v>171</v>
      </c>
      <c r="D18" s="15">
        <v>14.162656784057617</v>
      </c>
      <c r="E18" s="123">
        <f>AVERAGE(D18:D20)</f>
        <v>14.00169563293457</v>
      </c>
      <c r="F18" s="15">
        <v>23.338890075683594</v>
      </c>
      <c r="G18" s="123">
        <f>AVERAGE(F18:F20)</f>
        <v>23.380266825358074</v>
      </c>
      <c r="H18" s="123">
        <f>G18-E18</f>
        <v>9.3785711924235038</v>
      </c>
      <c r="I18" s="109"/>
      <c r="J18" s="116"/>
      <c r="K18" s="116"/>
      <c r="L18" s="116"/>
      <c r="M18" s="116"/>
      <c r="N18" s="116"/>
      <c r="O18" s="116"/>
      <c r="P18" s="116"/>
      <c r="Q18" s="117"/>
    </row>
    <row r="19" spans="2:17" x14ac:dyDescent="0.3">
      <c r="B19" s="130"/>
      <c r="C19" s="121"/>
      <c r="D19" s="42">
        <v>13.920066833496094</v>
      </c>
      <c r="E19" s="106"/>
      <c r="F19" s="42">
        <v>23.536037445068359</v>
      </c>
      <c r="G19" s="106"/>
      <c r="H19" s="106"/>
      <c r="I19" s="109"/>
      <c r="J19" s="116"/>
      <c r="K19" s="116"/>
      <c r="L19" s="116"/>
      <c r="M19" s="116"/>
      <c r="N19" s="116"/>
      <c r="O19" s="116"/>
      <c r="P19" s="116"/>
      <c r="Q19" s="117"/>
    </row>
    <row r="20" spans="2:17" x14ac:dyDescent="0.3">
      <c r="B20" s="130"/>
      <c r="C20" s="122"/>
      <c r="D20" s="8">
        <v>13.92236328125</v>
      </c>
      <c r="E20" s="107"/>
      <c r="F20" s="8">
        <v>23.265872955322266</v>
      </c>
      <c r="G20" s="107"/>
      <c r="H20" s="107"/>
      <c r="I20" s="109"/>
      <c r="J20" s="116"/>
      <c r="K20" s="116"/>
      <c r="L20" s="116"/>
      <c r="M20" s="116"/>
      <c r="N20" s="116"/>
      <c r="O20" s="116"/>
      <c r="P20" s="116"/>
      <c r="Q20" s="117"/>
    </row>
    <row r="21" spans="2:17" x14ac:dyDescent="0.3">
      <c r="B21" s="130"/>
      <c r="C21" s="126" t="s">
        <v>172</v>
      </c>
      <c r="D21" s="42">
        <v>19.886100769042969</v>
      </c>
      <c r="E21" s="105">
        <f>AVERAGE(D21:D23)</f>
        <v>19.942158381144207</v>
      </c>
      <c r="F21" s="42">
        <v>30.937015533447266</v>
      </c>
      <c r="G21" s="105">
        <f>AVERAGE(F21:F23)</f>
        <v>30.844699223836262</v>
      </c>
      <c r="H21" s="105">
        <f>G21-E21</f>
        <v>10.902540842692055</v>
      </c>
      <c r="I21" s="109"/>
      <c r="J21" s="116"/>
      <c r="K21" s="116"/>
      <c r="L21" s="116"/>
      <c r="M21" s="116"/>
      <c r="N21" s="116"/>
      <c r="O21" s="116"/>
      <c r="P21" s="116"/>
      <c r="Q21" s="117"/>
    </row>
    <row r="22" spans="2:17" x14ac:dyDescent="0.3">
      <c r="B22" s="130"/>
      <c r="C22" s="121"/>
      <c r="D22" s="42">
        <v>20.263174057006836</v>
      </c>
      <c r="E22" s="106"/>
      <c r="F22" s="42">
        <v>30.742820739746094</v>
      </c>
      <c r="G22" s="106"/>
      <c r="H22" s="106"/>
      <c r="I22" s="109"/>
      <c r="J22" s="116"/>
      <c r="K22" s="116"/>
      <c r="L22" s="116"/>
      <c r="M22" s="116"/>
      <c r="N22" s="116"/>
      <c r="O22" s="116"/>
      <c r="P22" s="116"/>
      <c r="Q22" s="117"/>
    </row>
    <row r="23" spans="2:17" ht="15" thickBot="1" x14ac:dyDescent="0.35">
      <c r="B23" s="131"/>
      <c r="C23" s="137"/>
      <c r="D23" s="5">
        <v>19.677200317382813</v>
      </c>
      <c r="E23" s="108"/>
      <c r="F23" s="5">
        <v>30.85426139831543</v>
      </c>
      <c r="G23" s="108"/>
      <c r="H23" s="108"/>
      <c r="I23" s="109"/>
      <c r="J23" s="116"/>
      <c r="K23" s="116"/>
      <c r="L23" s="116"/>
      <c r="M23" s="116"/>
      <c r="N23" s="116"/>
      <c r="O23" s="116"/>
      <c r="P23" s="116"/>
      <c r="Q23" s="117"/>
    </row>
    <row r="24" spans="2:17" x14ac:dyDescent="0.3">
      <c r="B24" s="129" t="s">
        <v>10</v>
      </c>
      <c r="C24" s="120" t="s">
        <v>171</v>
      </c>
      <c r="D24" s="42">
        <v>13.700898170471191</v>
      </c>
      <c r="E24" s="123">
        <f>AVERAGE(D24:D26)</f>
        <v>13.629819869995117</v>
      </c>
      <c r="F24" s="42">
        <v>23.413084030151367</v>
      </c>
      <c r="G24" s="123">
        <f>AVERAGE(F24:F26)</f>
        <v>23.542060852050781</v>
      </c>
      <c r="H24" s="123">
        <f>G24-E24</f>
        <v>9.9122409820556641</v>
      </c>
      <c r="I24" s="109"/>
      <c r="J24" s="116"/>
      <c r="K24" s="116"/>
      <c r="L24" s="116"/>
      <c r="M24" s="116"/>
      <c r="N24" s="116"/>
      <c r="O24" s="116"/>
      <c r="P24" s="116"/>
      <c r="Q24" s="117"/>
    </row>
    <row r="25" spans="2:17" x14ac:dyDescent="0.3">
      <c r="B25" s="130"/>
      <c r="C25" s="121"/>
      <c r="D25" s="42">
        <v>13.460856437683105</v>
      </c>
      <c r="E25" s="106"/>
      <c r="F25" s="42">
        <v>23.446994781494141</v>
      </c>
      <c r="G25" s="106"/>
      <c r="H25" s="106"/>
      <c r="I25" s="109"/>
      <c r="J25" s="116"/>
      <c r="K25" s="116"/>
      <c r="L25" s="116"/>
      <c r="M25" s="116"/>
      <c r="N25" s="116"/>
      <c r="O25" s="116"/>
      <c r="P25" s="116"/>
      <c r="Q25" s="117"/>
    </row>
    <row r="26" spans="2:17" x14ac:dyDescent="0.3">
      <c r="B26" s="130"/>
      <c r="C26" s="122"/>
      <c r="D26" s="8">
        <v>13.727705001831055</v>
      </c>
      <c r="E26" s="107"/>
      <c r="F26" s="8">
        <v>23.766103744506836</v>
      </c>
      <c r="G26" s="107"/>
      <c r="H26" s="107"/>
      <c r="I26" s="109"/>
      <c r="J26" s="116"/>
      <c r="K26" s="116"/>
      <c r="L26" s="116"/>
      <c r="M26" s="116"/>
      <c r="N26" s="116"/>
      <c r="O26" s="116"/>
      <c r="P26" s="116"/>
      <c r="Q26" s="117"/>
    </row>
    <row r="27" spans="2:17" x14ac:dyDescent="0.3">
      <c r="B27" s="130"/>
      <c r="C27" s="126" t="s">
        <v>172</v>
      </c>
      <c r="D27" s="42">
        <v>14.87515926361084</v>
      </c>
      <c r="E27" s="105">
        <f>AVERAGE(D27:D29)</f>
        <v>14.48445733388265</v>
      </c>
      <c r="F27" s="42">
        <v>25.07813835144043</v>
      </c>
      <c r="G27" s="105">
        <f>AVERAGE(F27:F29)</f>
        <v>25.110855102539063</v>
      </c>
      <c r="H27" s="105">
        <f>G27-E27</f>
        <v>10.626397768656412</v>
      </c>
      <c r="I27" s="109"/>
      <c r="J27" s="116"/>
      <c r="K27" s="116"/>
      <c r="L27" s="116"/>
      <c r="M27" s="116"/>
      <c r="N27" s="116"/>
      <c r="O27" s="116"/>
      <c r="P27" s="116"/>
      <c r="Q27" s="117"/>
    </row>
    <row r="28" spans="2:17" x14ac:dyDescent="0.3">
      <c r="B28" s="130"/>
      <c r="C28" s="121"/>
      <c r="D28" s="42">
        <v>14.169418334960938</v>
      </c>
      <c r="E28" s="106"/>
      <c r="F28" s="42">
        <v>25.110116958618164</v>
      </c>
      <c r="G28" s="106"/>
      <c r="H28" s="106"/>
      <c r="I28" s="109"/>
      <c r="J28" s="116"/>
      <c r="K28" s="116"/>
      <c r="L28" s="116"/>
      <c r="M28" s="116"/>
      <c r="N28" s="116"/>
      <c r="O28" s="116"/>
      <c r="P28" s="116"/>
      <c r="Q28" s="117"/>
    </row>
    <row r="29" spans="2:17" ht="15" thickBot="1" x14ac:dyDescent="0.35">
      <c r="B29" s="131"/>
      <c r="C29" s="137"/>
      <c r="D29" s="5">
        <v>14.408794403076172</v>
      </c>
      <c r="E29" s="108"/>
      <c r="F29" s="5">
        <v>25.144309997558594</v>
      </c>
      <c r="G29" s="108"/>
      <c r="H29" s="108"/>
      <c r="I29" s="110"/>
      <c r="J29" s="118"/>
      <c r="K29" s="118"/>
      <c r="L29" s="118"/>
      <c r="M29" s="118"/>
      <c r="N29" s="118"/>
      <c r="O29" s="118"/>
      <c r="P29" s="118"/>
      <c r="Q29" s="119"/>
    </row>
  </sheetData>
  <mergeCells count="55">
    <mergeCell ref="B24:B29"/>
    <mergeCell ref="C24:C26"/>
    <mergeCell ref="E24:E26"/>
    <mergeCell ref="G24:G26"/>
    <mergeCell ref="H24:H26"/>
    <mergeCell ref="C27:C29"/>
    <mergeCell ref="E27:E29"/>
    <mergeCell ref="G27:G29"/>
    <mergeCell ref="H27:H29"/>
    <mergeCell ref="C21:C23"/>
    <mergeCell ref="E21:E23"/>
    <mergeCell ref="G21:G23"/>
    <mergeCell ref="H21:H23"/>
    <mergeCell ref="B18:B23"/>
    <mergeCell ref="C18:C20"/>
    <mergeCell ref="E18:E20"/>
    <mergeCell ref="G18:G20"/>
    <mergeCell ref="H18:H20"/>
    <mergeCell ref="Q9:Q11"/>
    <mergeCell ref="B12:B17"/>
    <mergeCell ref="C12:C14"/>
    <mergeCell ref="E12:E14"/>
    <mergeCell ref="G12:G14"/>
    <mergeCell ref="H12:H14"/>
    <mergeCell ref="B6:B11"/>
    <mergeCell ref="I9:I11"/>
    <mergeCell ref="J6:J8"/>
    <mergeCell ref="J9:J11"/>
    <mergeCell ref="I12:Q29"/>
    <mergeCell ref="O6:O8"/>
    <mergeCell ref="C15:C17"/>
    <mergeCell ref="E15:E17"/>
    <mergeCell ref="G15:G17"/>
    <mergeCell ref="H15:H17"/>
    <mergeCell ref="P6:P8"/>
    <mergeCell ref="Q6:Q8"/>
    <mergeCell ref="C9:C11"/>
    <mergeCell ref="E9:E11"/>
    <mergeCell ref="G9:G11"/>
    <mergeCell ref="H9:H11"/>
    <mergeCell ref="K9:K11"/>
    <mergeCell ref="M9:M11"/>
    <mergeCell ref="C6:C8"/>
    <mergeCell ref="E6:E8"/>
    <mergeCell ref="G6:G8"/>
    <mergeCell ref="H6:H8"/>
    <mergeCell ref="K6:K8"/>
    <mergeCell ref="I6:I8"/>
    <mergeCell ref="N9:N11"/>
    <mergeCell ref="P9:P11"/>
    <mergeCell ref="O9:O11"/>
    <mergeCell ref="L6:L8"/>
    <mergeCell ref="L9:L11"/>
    <mergeCell ref="M6:M8"/>
    <mergeCell ref="N6:N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10"/>
  <sheetViews>
    <sheetView workbookViewId="0">
      <selection activeCell="B2" sqref="B2"/>
    </sheetView>
  </sheetViews>
  <sheetFormatPr defaultRowHeight="14.4" x14ac:dyDescent="0.3"/>
  <cols>
    <col min="2" max="2" width="21.44140625" customWidth="1"/>
  </cols>
  <sheetData>
    <row r="2" spans="2:26" ht="15" thickBot="1" x14ac:dyDescent="0.35">
      <c r="B2" s="41" t="s">
        <v>231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2:26" x14ac:dyDescent="0.3">
      <c r="B3" s="30" t="s">
        <v>161</v>
      </c>
      <c r="C3" s="140" t="s">
        <v>0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  <c r="O3" s="140" t="s">
        <v>162</v>
      </c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3"/>
    </row>
    <row r="4" spans="2:26" x14ac:dyDescent="0.3">
      <c r="B4" s="32" t="s">
        <v>167</v>
      </c>
      <c r="C4" s="144">
        <v>1</v>
      </c>
      <c r="D4" s="145"/>
      <c r="E4" s="146"/>
      <c r="F4" s="144">
        <v>2</v>
      </c>
      <c r="G4" s="145"/>
      <c r="H4" s="146"/>
      <c r="I4" s="144">
        <v>3</v>
      </c>
      <c r="J4" s="145"/>
      <c r="K4" s="146"/>
      <c r="L4" s="144">
        <v>4</v>
      </c>
      <c r="M4" s="145"/>
      <c r="N4" s="146"/>
      <c r="O4" s="144">
        <v>1</v>
      </c>
      <c r="P4" s="145"/>
      <c r="Q4" s="146"/>
      <c r="R4" s="144">
        <v>2</v>
      </c>
      <c r="S4" s="145"/>
      <c r="T4" s="146"/>
      <c r="U4" s="144">
        <v>3</v>
      </c>
      <c r="V4" s="145"/>
      <c r="W4" s="146"/>
      <c r="X4" s="144">
        <v>4</v>
      </c>
      <c r="Y4" s="145"/>
      <c r="Z4" s="147"/>
    </row>
    <row r="5" spans="2:26" x14ac:dyDescent="0.3">
      <c r="B5" s="55" t="s">
        <v>155</v>
      </c>
      <c r="C5" s="6">
        <v>10394.4</v>
      </c>
      <c r="D5" s="42">
        <v>11291.8</v>
      </c>
      <c r="E5" s="7">
        <v>12710.8</v>
      </c>
      <c r="F5" s="6">
        <v>9634.59</v>
      </c>
      <c r="G5" s="42">
        <v>13660.5</v>
      </c>
      <c r="H5" s="7">
        <v>13479.4</v>
      </c>
      <c r="I5" s="6">
        <v>1347.58</v>
      </c>
      <c r="J5" s="42">
        <v>1564.81</v>
      </c>
      <c r="K5" s="7">
        <v>1768.43</v>
      </c>
      <c r="L5" s="6">
        <v>1589.21</v>
      </c>
      <c r="M5" s="42">
        <v>2133</v>
      </c>
      <c r="N5" s="7">
        <v>2104.59</v>
      </c>
      <c r="O5" s="42">
        <v>19068.5</v>
      </c>
      <c r="P5" s="42">
        <v>20447.099999999999</v>
      </c>
      <c r="Q5" s="7">
        <v>19204.3</v>
      </c>
      <c r="R5" s="6">
        <v>15680.4</v>
      </c>
      <c r="S5" s="42">
        <v>15754.3</v>
      </c>
      <c r="T5" s="7">
        <v>19400.2</v>
      </c>
      <c r="U5" s="6">
        <v>2796.24</v>
      </c>
      <c r="V5" s="42">
        <v>2444.66</v>
      </c>
      <c r="W5" s="7">
        <v>3307.07</v>
      </c>
      <c r="X5" s="42">
        <v>2684.61</v>
      </c>
      <c r="Y5" s="42">
        <v>3183.74</v>
      </c>
      <c r="Z5" s="4">
        <v>2372.34</v>
      </c>
    </row>
    <row r="6" spans="2:26" x14ac:dyDescent="0.3">
      <c r="B6" s="2" t="s">
        <v>187</v>
      </c>
      <c r="C6" s="6"/>
      <c r="D6" s="42">
        <f>AVERAGE(C5:E5)</f>
        <v>11465.666666666666</v>
      </c>
      <c r="E6" s="7"/>
      <c r="F6" s="6"/>
      <c r="G6" s="42">
        <f>AVERAGE(F5:H5)</f>
        <v>12258.163333333332</v>
      </c>
      <c r="H6" s="7"/>
      <c r="I6" s="6"/>
      <c r="J6" s="42">
        <f>AVERAGE(I5:K5)</f>
        <v>1560.2733333333333</v>
      </c>
      <c r="K6" s="7"/>
      <c r="L6" s="6"/>
      <c r="M6" s="42">
        <f>AVERAGE(L5:N5)</f>
        <v>1942.2666666666667</v>
      </c>
      <c r="N6" s="7"/>
      <c r="O6" s="42"/>
      <c r="P6" s="42"/>
      <c r="Q6" s="7"/>
      <c r="R6" s="6"/>
      <c r="S6" s="42"/>
      <c r="T6" s="7"/>
      <c r="U6" s="6"/>
      <c r="V6" s="42"/>
      <c r="W6" s="7"/>
      <c r="X6" s="42"/>
      <c r="Y6" s="42"/>
      <c r="Z6" s="4"/>
    </row>
    <row r="7" spans="2:26" x14ac:dyDescent="0.3">
      <c r="B7" s="2" t="s">
        <v>163</v>
      </c>
      <c r="C7" s="6">
        <f>C5/$D$6</f>
        <v>0.90656743320638433</v>
      </c>
      <c r="D7" s="42">
        <f t="shared" ref="D7:E7" si="0">D5/$D$6</f>
        <v>0.98483588685059742</v>
      </c>
      <c r="E7" s="7">
        <f t="shared" si="0"/>
        <v>1.1085966799430182</v>
      </c>
      <c r="F7" s="6">
        <f>F5/$G$6</f>
        <v>0.78597337447779703</v>
      </c>
      <c r="G7" s="42">
        <f t="shared" ref="G7:H7" si="1">G5/$G$6</f>
        <v>1.1144002268964166</v>
      </c>
      <c r="H7" s="7">
        <f t="shared" si="1"/>
        <v>1.0996263986257866</v>
      </c>
      <c r="I7" s="6">
        <f>I5/$J$6</f>
        <v>0.86368200443512033</v>
      </c>
      <c r="J7" s="42">
        <f t="shared" ref="J7:K7" si="2">J5/$J$6</f>
        <v>1.0029076102050496</v>
      </c>
      <c r="K7" s="7">
        <f t="shared" si="2"/>
        <v>1.1334103853598301</v>
      </c>
      <c r="L7" s="6">
        <f>L5/$M$6</f>
        <v>0.81822441134070156</v>
      </c>
      <c r="M7" s="42">
        <f t="shared" ref="M7:N7" si="3">M5/$M$6</f>
        <v>1.0982014141552825</v>
      </c>
      <c r="N7" s="7">
        <f t="shared" si="3"/>
        <v>1.0835741745040159</v>
      </c>
      <c r="O7" s="42">
        <f>O5/$D$6</f>
        <v>1.6630956188039656</v>
      </c>
      <c r="P7" s="42">
        <f t="shared" ref="P7:Q7" si="4">P5/$D$6</f>
        <v>1.7833328487949529</v>
      </c>
      <c r="Q7" s="7">
        <f t="shared" si="4"/>
        <v>1.6749396749716545</v>
      </c>
      <c r="R7" s="6">
        <f>R5/$G$6</f>
        <v>1.2791802143279214</v>
      </c>
      <c r="S7" s="42">
        <f t="shared" ref="S7:T7" si="5">S5/$G$6</f>
        <v>1.2852088499391834</v>
      </c>
      <c r="T7" s="7">
        <f t="shared" si="5"/>
        <v>1.5826351364764</v>
      </c>
      <c r="U7" s="6">
        <f>U5/$J$6</f>
        <v>1.7921475297063334</v>
      </c>
      <c r="V7" s="42">
        <f t="shared" ref="V7:W7" si="6">V5/$J$6</f>
        <v>1.5668152161373434</v>
      </c>
      <c r="W7" s="7">
        <f t="shared" si="6"/>
        <v>2.1195452933460377</v>
      </c>
      <c r="X7" s="42">
        <f>X5/$M$6</f>
        <v>1.3822046406260726</v>
      </c>
      <c r="Y7" s="42">
        <f t="shared" ref="Y7:Z7" si="7">Y5/$M$6</f>
        <v>1.6391878904372896</v>
      </c>
      <c r="Z7" s="4">
        <f t="shared" si="7"/>
        <v>1.2214285714285715</v>
      </c>
    </row>
    <row r="8" spans="2:26" x14ac:dyDescent="0.3">
      <c r="B8" s="2" t="s">
        <v>2</v>
      </c>
      <c r="C8" s="112">
        <f>AVERAGE(C7:E7)</f>
        <v>1</v>
      </c>
      <c r="D8" s="148"/>
      <c r="E8" s="149"/>
      <c r="F8" s="112">
        <f>AVERAGE(F7:H7)</f>
        <v>1</v>
      </c>
      <c r="G8" s="148"/>
      <c r="H8" s="149"/>
      <c r="I8" s="112">
        <f>AVERAGE(I7:K7)</f>
        <v>1</v>
      </c>
      <c r="J8" s="148"/>
      <c r="K8" s="149"/>
      <c r="L8" s="112">
        <f>AVERAGE(L7:N7)</f>
        <v>1</v>
      </c>
      <c r="M8" s="148"/>
      <c r="N8" s="149"/>
      <c r="O8" s="112">
        <f>AVERAGE(O7:Q7)</f>
        <v>1.7071227141901912</v>
      </c>
      <c r="P8" s="148"/>
      <c r="Q8" s="149"/>
      <c r="R8" s="112">
        <f>AVERAGE(R7:T7)</f>
        <v>1.3823414002478349</v>
      </c>
      <c r="S8" s="148"/>
      <c r="T8" s="149"/>
      <c r="U8" s="112">
        <f>AVERAGE(U7:W7)</f>
        <v>1.8261693463965714</v>
      </c>
      <c r="V8" s="148"/>
      <c r="W8" s="149"/>
      <c r="X8" s="112">
        <f>AVERAGE(X7:Z7)</f>
        <v>1.4142737008306447</v>
      </c>
      <c r="Y8" s="148"/>
      <c r="Z8" s="150"/>
    </row>
    <row r="9" spans="2:26" x14ac:dyDescent="0.3">
      <c r="B9" s="31" t="s">
        <v>2</v>
      </c>
      <c r="C9" s="151">
        <f>AVERAGE(C8,F8,I8,L8)</f>
        <v>1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3"/>
      <c r="O9" s="151">
        <f>AVERAGE(O8,R8,U8,X8)</f>
        <v>1.5824767904163106</v>
      </c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4"/>
    </row>
    <row r="10" spans="2:26" ht="15" thickBot="1" x14ac:dyDescent="0.35">
      <c r="B10" s="33" t="s">
        <v>3</v>
      </c>
      <c r="C10" s="155">
        <f>(STDEV(C8,F8,I8,L8))/SQRT(3)</f>
        <v>0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7"/>
      <c r="O10" s="155">
        <f>(STDEV(O8,R8,U8,X8))/SQRT(3)</f>
        <v>0.12616969256507438</v>
      </c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8"/>
    </row>
  </sheetData>
  <mergeCells count="22">
    <mergeCell ref="U8:W8"/>
    <mergeCell ref="X8:Z8"/>
    <mergeCell ref="C9:N9"/>
    <mergeCell ref="O9:Z9"/>
    <mergeCell ref="C10:N10"/>
    <mergeCell ref="O10:Z10"/>
    <mergeCell ref="C8:E8"/>
    <mergeCell ref="F8:H8"/>
    <mergeCell ref="I8:K8"/>
    <mergeCell ref="L8:N8"/>
    <mergeCell ref="O8:Q8"/>
    <mergeCell ref="R8:T8"/>
    <mergeCell ref="C3:N3"/>
    <mergeCell ref="O3:Z3"/>
    <mergeCell ref="C4:E4"/>
    <mergeCell ref="F4:H4"/>
    <mergeCell ref="I4:K4"/>
    <mergeCell ref="L4:N4"/>
    <mergeCell ref="O4:Q4"/>
    <mergeCell ref="R4:T4"/>
    <mergeCell ref="U4:W4"/>
    <mergeCell ref="X4:Z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Z11"/>
  <sheetViews>
    <sheetView workbookViewId="0">
      <selection activeCell="B3" sqref="B3"/>
    </sheetView>
  </sheetViews>
  <sheetFormatPr defaultRowHeight="14.4" x14ac:dyDescent="0.3"/>
  <cols>
    <col min="2" max="2" width="21.6640625" customWidth="1"/>
  </cols>
  <sheetData>
    <row r="3" spans="2:26" ht="15" thickBot="1" x14ac:dyDescent="0.35">
      <c r="B3" s="41" t="s">
        <v>232</v>
      </c>
    </row>
    <row r="4" spans="2:26" x14ac:dyDescent="0.3">
      <c r="B4" s="36" t="s">
        <v>161</v>
      </c>
      <c r="C4" s="159" t="s">
        <v>0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  <c r="O4" s="140" t="s">
        <v>162</v>
      </c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3"/>
    </row>
    <row r="5" spans="2:26" x14ac:dyDescent="0.3">
      <c r="B5" s="37" t="s">
        <v>164</v>
      </c>
      <c r="C5" s="160">
        <v>1</v>
      </c>
      <c r="D5" s="145"/>
      <c r="E5" s="145"/>
      <c r="F5" s="144">
        <v>2</v>
      </c>
      <c r="G5" s="145"/>
      <c r="H5" s="146"/>
      <c r="I5" s="144">
        <v>3</v>
      </c>
      <c r="J5" s="145"/>
      <c r="K5" s="145"/>
      <c r="L5" s="144">
        <v>4</v>
      </c>
      <c r="M5" s="145"/>
      <c r="N5" s="145"/>
      <c r="O5" s="144">
        <v>1</v>
      </c>
      <c r="P5" s="145"/>
      <c r="Q5" s="145"/>
      <c r="R5" s="144">
        <v>2</v>
      </c>
      <c r="S5" s="145"/>
      <c r="T5" s="145"/>
      <c r="U5" s="144">
        <v>3</v>
      </c>
      <c r="V5" s="145"/>
      <c r="W5" s="145"/>
      <c r="X5" s="144">
        <v>4</v>
      </c>
      <c r="Y5" s="145"/>
      <c r="Z5" s="147"/>
    </row>
    <row r="6" spans="2:26" x14ac:dyDescent="0.3">
      <c r="B6" s="56" t="s">
        <v>155</v>
      </c>
      <c r="C6" s="2">
        <v>2486</v>
      </c>
      <c r="D6" s="42">
        <v>3058</v>
      </c>
      <c r="E6" s="42">
        <v>2546</v>
      </c>
      <c r="F6" s="21">
        <v>3013</v>
      </c>
      <c r="G6" s="42">
        <v>1555</v>
      </c>
      <c r="H6" s="42">
        <v>2104</v>
      </c>
      <c r="I6" s="21">
        <v>35493</v>
      </c>
      <c r="J6" s="42">
        <v>32997</v>
      </c>
      <c r="K6" s="42">
        <v>38413</v>
      </c>
      <c r="L6" s="21">
        <v>36559</v>
      </c>
      <c r="M6" s="42">
        <v>39757</v>
      </c>
      <c r="N6" s="42">
        <v>43893</v>
      </c>
      <c r="O6" s="21">
        <v>5173</v>
      </c>
      <c r="P6" s="42">
        <v>7979</v>
      </c>
      <c r="Q6" s="42">
        <v>13810</v>
      </c>
      <c r="R6" s="21">
        <v>7462</v>
      </c>
      <c r="S6" s="42">
        <v>7221</v>
      </c>
      <c r="T6" s="42">
        <v>8242</v>
      </c>
      <c r="U6" s="21">
        <v>150665</v>
      </c>
      <c r="V6" s="42">
        <v>179682</v>
      </c>
      <c r="W6" s="42">
        <v>235507</v>
      </c>
      <c r="X6" s="21">
        <v>63134</v>
      </c>
      <c r="Y6" s="42">
        <v>82304</v>
      </c>
      <c r="Z6" s="4">
        <v>115761</v>
      </c>
    </row>
    <row r="7" spans="2:26" x14ac:dyDescent="0.3">
      <c r="B7" s="38" t="s">
        <v>187</v>
      </c>
      <c r="C7" s="2"/>
      <c r="D7" s="42">
        <f>AVERAGE(C6:E6)</f>
        <v>2696.6666666666665</v>
      </c>
      <c r="E7" s="42"/>
      <c r="F7" s="6"/>
      <c r="G7" s="42">
        <f>AVERAGE(F6:H6)</f>
        <v>2224</v>
      </c>
      <c r="H7" s="7"/>
      <c r="I7" s="6"/>
      <c r="J7" s="42">
        <f>AVERAGE(I6:K6)</f>
        <v>35634.333333333336</v>
      </c>
      <c r="K7" s="42"/>
      <c r="L7" s="6"/>
      <c r="M7" s="42">
        <f>AVERAGE(L6:N6)</f>
        <v>40069.666666666664</v>
      </c>
      <c r="N7" s="42"/>
      <c r="O7" s="6"/>
      <c r="P7" s="42"/>
      <c r="Q7" s="42"/>
      <c r="R7" s="6"/>
      <c r="S7" s="42"/>
      <c r="T7" s="42"/>
      <c r="U7" s="6"/>
      <c r="V7" s="42"/>
      <c r="W7" s="42"/>
      <c r="X7" s="6"/>
      <c r="Y7" s="42"/>
      <c r="Z7" s="4"/>
    </row>
    <row r="8" spans="2:26" x14ac:dyDescent="0.3">
      <c r="B8" s="38" t="s">
        <v>163</v>
      </c>
      <c r="C8" s="2">
        <f>C6/$D$7</f>
        <v>0.92187886279357234</v>
      </c>
      <c r="D8" s="42">
        <f t="shared" ref="D8:E8" si="0">D6/$D$7</f>
        <v>1.1339925834363411</v>
      </c>
      <c r="E8" s="42">
        <f t="shared" si="0"/>
        <v>0.94412855377008653</v>
      </c>
      <c r="F8" s="6">
        <f>F6/$G$7</f>
        <v>1.3547661870503598</v>
      </c>
      <c r="G8" s="42">
        <f t="shared" ref="G8:H8" si="1">G6/$G$7</f>
        <v>0.69919064748201443</v>
      </c>
      <c r="H8" s="42">
        <f t="shared" si="1"/>
        <v>0.9460431654676259</v>
      </c>
      <c r="I8" s="6">
        <f>I6/$J$7</f>
        <v>0.99603378763926165</v>
      </c>
      <c r="J8" s="42">
        <f t="shared" ref="J8:K8" si="2">J6/$J$7</f>
        <v>0.92598898066471469</v>
      </c>
      <c r="K8" s="42">
        <f t="shared" si="2"/>
        <v>1.0779772316960234</v>
      </c>
      <c r="L8" s="6">
        <f>L6/$M$7</f>
        <v>0.91238592784234129</v>
      </c>
      <c r="M8" s="42">
        <f t="shared" ref="M8:N8" si="3">M6/$M$7</f>
        <v>0.9921969236912378</v>
      </c>
      <c r="N8" s="42">
        <f t="shared" si="3"/>
        <v>1.095417148466421</v>
      </c>
      <c r="O8" s="6">
        <f>O6/$D$7</f>
        <v>1.9182941903584674</v>
      </c>
      <c r="P8" s="42">
        <f t="shared" ref="P8:Q8" si="4">P6/$D$7</f>
        <v>2.958838071693449</v>
      </c>
      <c r="Q8" s="42">
        <f t="shared" si="4"/>
        <v>5.1211372064276892</v>
      </c>
      <c r="R8" s="6">
        <f>R6/$G$7</f>
        <v>3.3552158273381294</v>
      </c>
      <c r="S8" s="42">
        <f t="shared" ref="S8:T8" si="5">S6/$G$7</f>
        <v>3.2468525179856114</v>
      </c>
      <c r="T8" s="42">
        <f t="shared" si="5"/>
        <v>3.7059352517985613</v>
      </c>
      <c r="U8" s="6">
        <f>U6/$J$7</f>
        <v>4.2280852735657559</v>
      </c>
      <c r="V8" s="42">
        <f t="shared" ref="V8:W8" si="6">V6/$J$7</f>
        <v>5.0423842174681717</v>
      </c>
      <c r="W8" s="42">
        <f t="shared" si="6"/>
        <v>6.6089913285875976</v>
      </c>
      <c r="X8" s="6">
        <f>X6/$M$7</f>
        <v>1.5756058198637375</v>
      </c>
      <c r="Y8" s="42">
        <f t="shared" ref="Y8:Z8" si="7">Y6/$M$7</f>
        <v>2.0540225773444587</v>
      </c>
      <c r="Z8" s="4">
        <f t="shared" si="7"/>
        <v>2.8889933366054126</v>
      </c>
    </row>
    <row r="9" spans="2:26" x14ac:dyDescent="0.3">
      <c r="B9" s="38" t="s">
        <v>2</v>
      </c>
      <c r="C9" s="163">
        <f>AVERAGE(C8:E8)</f>
        <v>1</v>
      </c>
      <c r="D9" s="148"/>
      <c r="E9" s="148"/>
      <c r="F9" s="112">
        <f>AVERAGE(F8:H8)</f>
        <v>1</v>
      </c>
      <c r="G9" s="148"/>
      <c r="H9" s="149"/>
      <c r="I9" s="112">
        <f>AVERAGE(I8:K8)</f>
        <v>1</v>
      </c>
      <c r="J9" s="148"/>
      <c r="K9" s="148"/>
      <c r="L9" s="112">
        <f>AVERAGE(L8:N8)</f>
        <v>1</v>
      </c>
      <c r="M9" s="148"/>
      <c r="N9" s="148"/>
      <c r="O9" s="112">
        <f>AVERAGE(O8:Q8)</f>
        <v>3.3327564894932018</v>
      </c>
      <c r="P9" s="148"/>
      <c r="Q9" s="148"/>
      <c r="R9" s="112">
        <f>AVERAGE(R8:T8)</f>
        <v>3.4360011990407671</v>
      </c>
      <c r="S9" s="148"/>
      <c r="T9" s="148"/>
      <c r="U9" s="112">
        <f>AVERAGE(U8:W8)</f>
        <v>5.2931536065405087</v>
      </c>
      <c r="V9" s="148"/>
      <c r="W9" s="148"/>
      <c r="X9" s="112">
        <f>AVERAGE(X8:Z8)</f>
        <v>2.172873911271203</v>
      </c>
      <c r="Y9" s="148"/>
      <c r="Z9" s="150"/>
    </row>
    <row r="10" spans="2:26" x14ac:dyDescent="0.3">
      <c r="B10" s="39" t="s">
        <v>2</v>
      </c>
      <c r="C10" s="161">
        <f>AVERAGE(C9,F9,I9,L9)</f>
        <v>1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3"/>
      <c r="O10" s="151">
        <f>AVERAGE(O9,R9,U9,X9)</f>
        <v>3.5586963015864201</v>
      </c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4"/>
    </row>
    <row r="11" spans="2:26" ht="15" thickBot="1" x14ac:dyDescent="0.35">
      <c r="B11" s="40" t="s">
        <v>3</v>
      </c>
      <c r="C11" s="162">
        <f>(STDEV(C9,F9,I9,L9))/SQRT(3)</f>
        <v>0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7"/>
      <c r="O11" s="155">
        <f>(STDEV(O9,R9,U9,X9))/SQRT(3)</f>
        <v>0.74497939770804622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8"/>
    </row>
  </sheetData>
  <mergeCells count="22">
    <mergeCell ref="U9:W9"/>
    <mergeCell ref="X9:Z9"/>
    <mergeCell ref="C10:N10"/>
    <mergeCell ref="O10:Z10"/>
    <mergeCell ref="C11:N11"/>
    <mergeCell ref="O11:Z11"/>
    <mergeCell ref="C9:E9"/>
    <mergeCell ref="F9:H9"/>
    <mergeCell ref="I9:K9"/>
    <mergeCell ref="L9:N9"/>
    <mergeCell ref="O9:Q9"/>
    <mergeCell ref="R9:T9"/>
    <mergeCell ref="C4:N4"/>
    <mergeCell ref="O4:Z4"/>
    <mergeCell ref="C5:E5"/>
    <mergeCell ref="F5:H5"/>
    <mergeCell ref="I5:K5"/>
    <mergeCell ref="L5:N5"/>
    <mergeCell ref="O5:Q5"/>
    <mergeCell ref="R5:T5"/>
    <mergeCell ref="U5:W5"/>
    <mergeCell ref="X5:Z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Z11"/>
  <sheetViews>
    <sheetView workbookViewId="0">
      <selection activeCell="B3" sqref="B3"/>
    </sheetView>
  </sheetViews>
  <sheetFormatPr defaultRowHeight="14.4" x14ac:dyDescent="0.3"/>
  <cols>
    <col min="2" max="2" width="17.44140625" customWidth="1"/>
  </cols>
  <sheetData>
    <row r="3" spans="2:26" ht="15" thickBot="1" x14ac:dyDescent="0.35">
      <c r="B3" s="41" t="s">
        <v>233</v>
      </c>
    </row>
    <row r="4" spans="2:26" x14ac:dyDescent="0.3">
      <c r="B4" s="30" t="s">
        <v>161</v>
      </c>
      <c r="C4" s="159" t="s">
        <v>0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  <c r="O4" s="140" t="s">
        <v>162</v>
      </c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3"/>
    </row>
    <row r="5" spans="2:26" x14ac:dyDescent="0.3">
      <c r="B5" s="32" t="s">
        <v>166</v>
      </c>
      <c r="C5" s="160">
        <v>1</v>
      </c>
      <c r="D5" s="145"/>
      <c r="E5" s="146"/>
      <c r="F5" s="164">
        <v>2</v>
      </c>
      <c r="G5" s="145"/>
      <c r="H5" s="146"/>
      <c r="I5" s="164">
        <v>3</v>
      </c>
      <c r="J5" s="145"/>
      <c r="K5" s="165"/>
      <c r="L5" s="164">
        <v>4</v>
      </c>
      <c r="M5" s="145"/>
      <c r="N5" s="165"/>
      <c r="O5" s="144">
        <v>1</v>
      </c>
      <c r="P5" s="145"/>
      <c r="Q5" s="146"/>
      <c r="R5" s="144">
        <v>2</v>
      </c>
      <c r="S5" s="145"/>
      <c r="T5" s="165"/>
      <c r="U5" s="144">
        <v>3</v>
      </c>
      <c r="V5" s="145"/>
      <c r="W5" s="165"/>
      <c r="X5" s="144">
        <v>4</v>
      </c>
      <c r="Y5" s="145"/>
      <c r="Z5" s="166"/>
    </row>
    <row r="6" spans="2:26" x14ac:dyDescent="0.3">
      <c r="B6" s="2" t="s">
        <v>176</v>
      </c>
      <c r="C6" s="28">
        <v>271462</v>
      </c>
      <c r="D6" s="42">
        <v>363861</v>
      </c>
      <c r="E6" s="42">
        <v>430637</v>
      </c>
      <c r="F6" s="21">
        <v>190821</v>
      </c>
      <c r="G6" s="42">
        <v>470117</v>
      </c>
      <c r="H6" s="42">
        <v>509294</v>
      </c>
      <c r="I6" s="21">
        <v>125813</v>
      </c>
      <c r="J6" s="42">
        <v>150469</v>
      </c>
      <c r="K6" s="35">
        <v>173915</v>
      </c>
      <c r="L6" s="21">
        <v>146396</v>
      </c>
      <c r="M6" s="42">
        <v>123632</v>
      </c>
      <c r="N6" s="34">
        <v>114814</v>
      </c>
      <c r="O6" s="21">
        <v>429027</v>
      </c>
      <c r="P6" s="42">
        <v>558265</v>
      </c>
      <c r="Q6" s="42">
        <v>407040</v>
      </c>
      <c r="R6" s="21">
        <v>621891</v>
      </c>
      <c r="S6" s="42">
        <v>773106</v>
      </c>
      <c r="T6" s="34">
        <v>530523</v>
      </c>
      <c r="U6" s="21">
        <v>203605</v>
      </c>
      <c r="V6" s="42">
        <v>198909</v>
      </c>
      <c r="W6" s="35">
        <v>234383</v>
      </c>
      <c r="X6" s="42">
        <v>114711</v>
      </c>
      <c r="Y6" s="42">
        <v>147392</v>
      </c>
      <c r="Z6" s="29">
        <v>200286</v>
      </c>
    </row>
    <row r="7" spans="2:26" x14ac:dyDescent="0.3">
      <c r="B7" s="2" t="s">
        <v>187</v>
      </c>
      <c r="C7" s="2"/>
      <c r="D7" s="42">
        <f>AVERAGE(C6:E6)</f>
        <v>355320</v>
      </c>
      <c r="E7" s="7"/>
      <c r="F7" s="6"/>
      <c r="G7" s="42">
        <f>AVERAGE(F6:H6)</f>
        <v>390077.33333333331</v>
      </c>
      <c r="H7" s="7"/>
      <c r="I7" s="6"/>
      <c r="J7" s="42">
        <f>AVERAGE(I6:K6)</f>
        <v>150065.66666666666</v>
      </c>
      <c r="K7" s="7"/>
      <c r="L7" s="6"/>
      <c r="M7" s="42">
        <f>AVERAGE(L6:N6)</f>
        <v>128280.66666666667</v>
      </c>
      <c r="N7" s="7"/>
      <c r="O7" s="42"/>
      <c r="P7" s="42"/>
      <c r="Q7" s="7"/>
      <c r="R7" s="6"/>
      <c r="S7" s="42"/>
      <c r="T7" s="7"/>
      <c r="U7" s="6"/>
      <c r="V7" s="42"/>
      <c r="W7" s="7"/>
      <c r="X7" s="42"/>
      <c r="Y7" s="42"/>
      <c r="Z7" s="4"/>
    </row>
    <row r="8" spans="2:26" x14ac:dyDescent="0.3">
      <c r="B8" s="2" t="s">
        <v>163</v>
      </c>
      <c r="C8" s="2">
        <f>C6/$D$7</f>
        <v>0.76399302037599914</v>
      </c>
      <c r="D8" s="42">
        <f t="shared" ref="D8:E8" si="0">D6/$D$7</f>
        <v>1.0240374873353597</v>
      </c>
      <c r="E8" s="42">
        <f t="shared" si="0"/>
        <v>1.2119694922886413</v>
      </c>
      <c r="F8" s="6">
        <f>F6/$G$7</f>
        <v>0.48918761407994316</v>
      </c>
      <c r="G8" s="42">
        <f t="shared" ref="G8:H8" si="1">G6/$G$7</f>
        <v>1.2051892274352436</v>
      </c>
      <c r="H8" s="42">
        <f t="shared" si="1"/>
        <v>1.3056231584848133</v>
      </c>
      <c r="I8" s="6">
        <f>I6/$J$7</f>
        <v>0.83838630643918111</v>
      </c>
      <c r="J8" s="42">
        <f t="shared" ref="J8:K8" si="2">J6/$J$7</f>
        <v>1.002687712268185</v>
      </c>
      <c r="K8" s="42">
        <f t="shared" si="2"/>
        <v>1.1589259812926342</v>
      </c>
      <c r="L8" s="6">
        <f>L6/$M$7</f>
        <v>1.1412163952998893</v>
      </c>
      <c r="M8" s="42">
        <f t="shared" ref="M8:N8" si="3">M6/$M$7</f>
        <v>0.96376175157597144</v>
      </c>
      <c r="N8" s="42">
        <f t="shared" si="3"/>
        <v>0.89502185312413918</v>
      </c>
      <c r="O8" s="6">
        <f>O6/$D$7</f>
        <v>1.2074383654170888</v>
      </c>
      <c r="P8" s="42">
        <f t="shared" ref="P8:Q8" si="4">P6/$D$7</f>
        <v>1.5711612067995047</v>
      </c>
      <c r="Q8" s="42">
        <f t="shared" si="4"/>
        <v>1.1455589327929754</v>
      </c>
      <c r="R8" s="6">
        <f>R6/$G$7</f>
        <v>1.5942761777151881</v>
      </c>
      <c r="S8" s="42">
        <f t="shared" ref="S8:T8" si="5">S6/$G$7</f>
        <v>1.9819300788219774</v>
      </c>
      <c r="T8" s="42">
        <f t="shared" si="5"/>
        <v>1.3600457003397617</v>
      </c>
      <c r="U8" s="6">
        <f>U6/$J$7</f>
        <v>1.3567727017283546</v>
      </c>
      <c r="V8" s="42">
        <f t="shared" ref="V8:W8" si="6">V6/$J$7</f>
        <v>1.325479734427373</v>
      </c>
      <c r="W8" s="42">
        <f t="shared" si="6"/>
        <v>1.5618695815387487</v>
      </c>
      <c r="X8" s="6">
        <f>X6/$M$7</f>
        <v>0.89421892620867782</v>
      </c>
      <c r="Y8" s="42">
        <f t="shared" ref="Y8:Z8" si="7">Y6/$M$7</f>
        <v>1.1489806206183317</v>
      </c>
      <c r="Z8" s="4">
        <f t="shared" si="7"/>
        <v>1.5613108756320775</v>
      </c>
    </row>
    <row r="9" spans="2:26" x14ac:dyDescent="0.3">
      <c r="B9" s="2" t="s">
        <v>2</v>
      </c>
      <c r="C9" s="163">
        <f>AVERAGE(C8:E8)</f>
        <v>1</v>
      </c>
      <c r="D9" s="148"/>
      <c r="E9" s="149"/>
      <c r="F9" s="112">
        <f>AVERAGE(F8:H8)</f>
        <v>1</v>
      </c>
      <c r="G9" s="148"/>
      <c r="H9" s="149"/>
      <c r="I9" s="112">
        <f>AVERAGE(I8:K8)</f>
        <v>1.0000000000000002</v>
      </c>
      <c r="J9" s="148"/>
      <c r="K9" s="149"/>
      <c r="L9" s="112">
        <f>AVERAGE(L8:N8)</f>
        <v>1</v>
      </c>
      <c r="M9" s="148"/>
      <c r="N9" s="149"/>
      <c r="O9" s="112">
        <f>AVERAGE(O8:Q8)</f>
        <v>1.3080528350031895</v>
      </c>
      <c r="P9" s="148"/>
      <c r="Q9" s="149"/>
      <c r="R9" s="112">
        <f>AVERAGE(R8:T8)</f>
        <v>1.6454173189589758</v>
      </c>
      <c r="S9" s="148"/>
      <c r="T9" s="149"/>
      <c r="U9" s="112">
        <f>AVERAGE(U8:W8)</f>
        <v>1.4147073392314919</v>
      </c>
      <c r="V9" s="148"/>
      <c r="W9" s="149"/>
      <c r="X9" s="112">
        <f>AVERAGE(X8:Z8)</f>
        <v>1.2015034741530288</v>
      </c>
      <c r="Y9" s="148"/>
      <c r="Z9" s="150"/>
    </row>
    <row r="10" spans="2:26" x14ac:dyDescent="0.3">
      <c r="B10" s="31" t="s">
        <v>2</v>
      </c>
      <c r="C10" s="161">
        <f>AVERAGE(C9,F9,I9,L9)</f>
        <v>1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3"/>
      <c r="O10" s="151">
        <f>AVERAGE(O9,R9,U9,X9)</f>
        <v>1.3924202418366713</v>
      </c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4"/>
    </row>
    <row r="11" spans="2:26" ht="15" thickBot="1" x14ac:dyDescent="0.35">
      <c r="B11" s="33" t="s">
        <v>3</v>
      </c>
      <c r="C11" s="162">
        <f>(STDEV(C9,F9,I9,L9))/SQRT(3)</f>
        <v>7.4014868308343765E-17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7"/>
      <c r="O11" s="155">
        <f>(STDEV(O9,R9,U9,X9))/SQRT(3)</f>
        <v>0.10958066904811549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8"/>
    </row>
  </sheetData>
  <mergeCells count="22">
    <mergeCell ref="U9:W9"/>
    <mergeCell ref="X9:Z9"/>
    <mergeCell ref="C10:N10"/>
    <mergeCell ref="O10:Z10"/>
    <mergeCell ref="C11:N11"/>
    <mergeCell ref="O11:Z11"/>
    <mergeCell ref="C9:E9"/>
    <mergeCell ref="F9:H9"/>
    <mergeCell ref="I9:K9"/>
    <mergeCell ref="L9:N9"/>
    <mergeCell ref="O9:Q9"/>
    <mergeCell ref="R9:T9"/>
    <mergeCell ref="C4:N4"/>
    <mergeCell ref="O4:Z4"/>
    <mergeCell ref="C5:E5"/>
    <mergeCell ref="F5:H5"/>
    <mergeCell ref="I5:K5"/>
    <mergeCell ref="L5:N5"/>
    <mergeCell ref="O5:Q5"/>
    <mergeCell ref="R5:T5"/>
    <mergeCell ref="U5:W5"/>
    <mergeCell ref="X5:Z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Z11"/>
  <sheetViews>
    <sheetView workbookViewId="0">
      <selection activeCell="B3" sqref="B3"/>
    </sheetView>
  </sheetViews>
  <sheetFormatPr defaultRowHeight="14.4" x14ac:dyDescent="0.3"/>
  <cols>
    <col min="2" max="2" width="21.88671875" bestFit="1" customWidth="1"/>
  </cols>
  <sheetData>
    <row r="3" spans="2:26" ht="15" thickBot="1" x14ac:dyDescent="0.35">
      <c r="B3" s="41" t="s">
        <v>234</v>
      </c>
    </row>
    <row r="4" spans="2:26" x14ac:dyDescent="0.3">
      <c r="B4" s="36" t="s">
        <v>161</v>
      </c>
      <c r="C4" s="159" t="s">
        <v>0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2"/>
      <c r="O4" s="140" t="s">
        <v>162</v>
      </c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3"/>
    </row>
    <row r="5" spans="2:26" x14ac:dyDescent="0.3">
      <c r="B5" s="37" t="s">
        <v>165</v>
      </c>
      <c r="C5" s="160">
        <v>1</v>
      </c>
      <c r="D5" s="145"/>
      <c r="E5" s="145"/>
      <c r="F5" s="144">
        <v>2</v>
      </c>
      <c r="G5" s="145"/>
      <c r="H5" s="146"/>
      <c r="I5" s="144">
        <v>3</v>
      </c>
      <c r="J5" s="145"/>
      <c r="K5" s="145"/>
      <c r="L5" s="144">
        <v>4</v>
      </c>
      <c r="M5" s="145"/>
      <c r="N5" s="145"/>
      <c r="O5" s="144">
        <v>1</v>
      </c>
      <c r="P5" s="145"/>
      <c r="Q5" s="145"/>
      <c r="R5" s="144">
        <v>2</v>
      </c>
      <c r="S5" s="145"/>
      <c r="T5" s="145"/>
      <c r="U5" s="144">
        <v>3</v>
      </c>
      <c r="V5" s="145"/>
      <c r="W5" s="145"/>
      <c r="X5" s="144">
        <v>4</v>
      </c>
      <c r="Y5" s="145"/>
      <c r="Z5" s="147"/>
    </row>
    <row r="6" spans="2:26" x14ac:dyDescent="0.3">
      <c r="B6" s="38" t="s">
        <v>176</v>
      </c>
      <c r="C6" s="2">
        <v>2660.3</v>
      </c>
      <c r="D6" s="42">
        <v>7336.31</v>
      </c>
      <c r="E6" s="42">
        <v>7784.61</v>
      </c>
      <c r="F6" s="6">
        <v>4933.05</v>
      </c>
      <c r="G6" s="42">
        <v>6055.58</v>
      </c>
      <c r="H6" s="42">
        <v>3684.58</v>
      </c>
      <c r="I6" s="42">
        <v>10090.4</v>
      </c>
      <c r="J6" s="42">
        <v>2456.2600000000002</v>
      </c>
      <c r="K6" s="42">
        <v>2664.31</v>
      </c>
      <c r="L6" s="6">
        <v>4138.74</v>
      </c>
      <c r="M6" s="42">
        <v>5887.49</v>
      </c>
      <c r="N6" s="42">
        <v>5545.32</v>
      </c>
      <c r="O6" s="6">
        <v>7870.66</v>
      </c>
      <c r="P6" s="42">
        <v>4566.8999999999996</v>
      </c>
      <c r="Q6" s="42">
        <v>12973.2</v>
      </c>
      <c r="R6" s="6">
        <v>10360.6</v>
      </c>
      <c r="S6" s="42">
        <v>10997.2</v>
      </c>
      <c r="T6" s="42">
        <v>8543.14</v>
      </c>
      <c r="U6" s="6">
        <v>1710.13</v>
      </c>
      <c r="V6" s="42">
        <v>3044.4</v>
      </c>
      <c r="W6" s="42">
        <v>4092.72</v>
      </c>
      <c r="X6" s="6">
        <v>4802.99</v>
      </c>
      <c r="Y6" s="42">
        <v>6437.78</v>
      </c>
      <c r="Z6" s="4">
        <v>26075.200000000001</v>
      </c>
    </row>
    <row r="7" spans="2:26" x14ac:dyDescent="0.3">
      <c r="B7" s="38" t="s">
        <v>187</v>
      </c>
      <c r="C7" s="2"/>
      <c r="D7" s="42">
        <f>AVERAGE(C6:E6)</f>
        <v>5927.0733333333337</v>
      </c>
      <c r="E7" s="42"/>
      <c r="F7" s="6"/>
      <c r="G7" s="42">
        <f>AVERAGE(F6:H6)</f>
        <v>4891.0700000000006</v>
      </c>
      <c r="H7" s="7"/>
      <c r="I7" s="6"/>
      <c r="J7" s="42">
        <f>AVERAGE(I6:K6)</f>
        <v>5070.3233333333328</v>
      </c>
      <c r="K7" s="42"/>
      <c r="L7" s="6"/>
      <c r="M7" s="42">
        <f>AVERAGE(L6:N6)</f>
        <v>5190.5166666666664</v>
      </c>
      <c r="N7" s="42"/>
      <c r="O7" s="6"/>
      <c r="P7" s="42"/>
      <c r="Q7" s="42"/>
      <c r="R7" s="6"/>
      <c r="S7" s="42"/>
      <c r="T7" s="42"/>
      <c r="U7" s="6"/>
      <c r="V7" s="42"/>
      <c r="W7" s="42"/>
      <c r="X7" s="6"/>
      <c r="Y7" s="42"/>
      <c r="Z7" s="4"/>
    </row>
    <row r="8" spans="2:26" x14ac:dyDescent="0.3">
      <c r="B8" s="38" t="s">
        <v>163</v>
      </c>
      <c r="C8" s="2">
        <f>C6/$D$7</f>
        <v>0.44883871860311048</v>
      </c>
      <c r="D8" s="42">
        <f t="shared" ref="D8:E8" si="0">D6/$D$7</f>
        <v>1.237762650706757</v>
      </c>
      <c r="E8" s="42">
        <f t="shared" si="0"/>
        <v>1.3133986306901324</v>
      </c>
      <c r="F8" s="6">
        <f>F6/$G$7</f>
        <v>1.0085829889983173</v>
      </c>
      <c r="G8" s="42">
        <f t="shared" ref="G8:H8" si="1">G6/$G$7</f>
        <v>1.2380890071088737</v>
      </c>
      <c r="H8" s="42">
        <f t="shared" si="1"/>
        <v>0.75332800389280863</v>
      </c>
      <c r="I8" s="6">
        <f>I6/$J$7</f>
        <v>1.9900900468543428</v>
      </c>
      <c r="J8" s="42">
        <f t="shared" ref="J8:K8" si="2">J6/$J$7</f>
        <v>0.48443853350575283</v>
      </c>
      <c r="K8" s="42">
        <f t="shared" si="2"/>
        <v>0.52547141963990462</v>
      </c>
      <c r="L8" s="6">
        <f>L6/$M$7</f>
        <v>0.79736570861603373</v>
      </c>
      <c r="M8" s="42">
        <f t="shared" ref="M8:N8" si="3">M6/$M$7</f>
        <v>1.1342782189313203</v>
      </c>
      <c r="N8" s="42">
        <f t="shared" si="3"/>
        <v>1.068356072452646</v>
      </c>
      <c r="O8" s="6">
        <f>O6/$D$7</f>
        <v>1.3279167571179029</v>
      </c>
      <c r="P8" s="42">
        <f t="shared" ref="P8:Q8" si="4">P6/$D$7</f>
        <v>0.77051518399749841</v>
      </c>
      <c r="Q8" s="42">
        <f t="shared" si="4"/>
        <v>2.188803692884965</v>
      </c>
      <c r="R8" s="6">
        <f>R6/$G$7</f>
        <v>2.118268599713355</v>
      </c>
      <c r="S8" s="42">
        <f t="shared" ref="S8:T8" si="5">S6/$G$7</f>
        <v>2.2484241689446276</v>
      </c>
      <c r="T8" s="42">
        <f t="shared" si="5"/>
        <v>1.7466811965479943</v>
      </c>
      <c r="U8" s="6">
        <f>U6/$J$7</f>
        <v>0.33728223775341093</v>
      </c>
      <c r="V8" s="42">
        <f t="shared" ref="V8:W8" si="6">V6/$J$7</f>
        <v>0.60043508073449625</v>
      </c>
      <c r="W8" s="42">
        <f t="shared" si="6"/>
        <v>0.80719112587823139</v>
      </c>
      <c r="X8" s="6">
        <f>X6/$M$7</f>
        <v>0.92533948129762289</v>
      </c>
      <c r="Y8" s="42">
        <f t="shared" ref="Y8:Z8" si="7">Y6/$M$7</f>
        <v>1.240296566494665</v>
      </c>
      <c r="Z8" s="4">
        <f t="shared" si="7"/>
        <v>5.0236232102777185</v>
      </c>
    </row>
    <row r="9" spans="2:26" x14ac:dyDescent="0.3">
      <c r="B9" s="38" t="s">
        <v>2</v>
      </c>
      <c r="C9" s="163">
        <f>AVERAGE(C8:E8)</f>
        <v>1</v>
      </c>
      <c r="D9" s="148"/>
      <c r="E9" s="148"/>
      <c r="F9" s="112">
        <f>AVERAGE(F8:H8)</f>
        <v>0.99999999999999989</v>
      </c>
      <c r="G9" s="148"/>
      <c r="H9" s="149"/>
      <c r="I9" s="112">
        <f>AVERAGE(I8:K8)</f>
        <v>1</v>
      </c>
      <c r="J9" s="148"/>
      <c r="K9" s="148"/>
      <c r="L9" s="112">
        <f>AVERAGE(L8:N8)</f>
        <v>1</v>
      </c>
      <c r="M9" s="148"/>
      <c r="N9" s="148"/>
      <c r="O9" s="112">
        <f>AVERAGE(O8:Q8)</f>
        <v>1.4290785446667886</v>
      </c>
      <c r="P9" s="148"/>
      <c r="Q9" s="148"/>
      <c r="R9" s="112">
        <f>AVERAGE(R8:T8)</f>
        <v>2.0377913217353254</v>
      </c>
      <c r="S9" s="148"/>
      <c r="T9" s="148"/>
      <c r="U9" s="112">
        <f>AVERAGE(U8:W8)</f>
        <v>0.58163614812204623</v>
      </c>
      <c r="V9" s="148"/>
      <c r="W9" s="148"/>
      <c r="X9" s="112">
        <f>AVERAGE(X8:Z8)</f>
        <v>2.3964197526900022</v>
      </c>
      <c r="Y9" s="148"/>
      <c r="Z9" s="150"/>
    </row>
    <row r="10" spans="2:26" x14ac:dyDescent="0.3">
      <c r="B10" s="39" t="s">
        <v>2</v>
      </c>
      <c r="C10" s="161">
        <f>AVERAGE(C9,F9,I9,L9)</f>
        <v>1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3"/>
      <c r="O10" s="151">
        <f>AVERAGE(O9,R9,U9,X9)</f>
        <v>1.6112314418035405</v>
      </c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4"/>
    </row>
    <row r="11" spans="2:26" ht="15" thickBot="1" x14ac:dyDescent="0.35">
      <c r="B11" s="40" t="s">
        <v>3</v>
      </c>
      <c r="C11" s="162">
        <f>(STDEV(C9,F9,I9,L9))/SQRT(3)</f>
        <v>3.7007434154171883E-17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7"/>
      <c r="O11" s="155">
        <f>(STDEV(O9,R9,U9,X9))/SQRT(3)</f>
        <v>0.45846606095478237</v>
      </c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8"/>
    </row>
  </sheetData>
  <mergeCells count="22">
    <mergeCell ref="U9:W9"/>
    <mergeCell ref="X9:Z9"/>
    <mergeCell ref="C10:N10"/>
    <mergeCell ref="O10:Z10"/>
    <mergeCell ref="C11:N11"/>
    <mergeCell ref="O11:Z11"/>
    <mergeCell ref="C9:E9"/>
    <mergeCell ref="F9:H9"/>
    <mergeCell ref="I9:K9"/>
    <mergeCell ref="L9:N9"/>
    <mergeCell ref="O9:Q9"/>
    <mergeCell ref="R9:T9"/>
    <mergeCell ref="C4:N4"/>
    <mergeCell ref="O4:Z4"/>
    <mergeCell ref="C5:E5"/>
    <mergeCell ref="F5:H5"/>
    <mergeCell ref="I5:K5"/>
    <mergeCell ref="L5:N5"/>
    <mergeCell ref="O5:Q5"/>
    <mergeCell ref="R5:T5"/>
    <mergeCell ref="U5:W5"/>
    <mergeCell ref="X5:Z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K12"/>
  <sheetViews>
    <sheetView workbookViewId="0">
      <selection activeCell="A2" sqref="A2"/>
    </sheetView>
  </sheetViews>
  <sheetFormatPr defaultRowHeight="14.4" x14ac:dyDescent="0.3"/>
  <cols>
    <col min="1" max="1" width="23.109375" customWidth="1"/>
    <col min="6" max="6" width="12" bestFit="1" customWidth="1"/>
  </cols>
  <sheetData>
    <row r="2" spans="1:37" ht="15" thickBot="1" x14ac:dyDescent="0.35">
      <c r="A2" t="s">
        <v>235</v>
      </c>
    </row>
    <row r="3" spans="1:37" x14ac:dyDescent="0.3">
      <c r="A3" s="9" t="s">
        <v>161</v>
      </c>
      <c r="B3" s="140" t="s">
        <v>158</v>
      </c>
      <c r="C3" s="141"/>
      <c r="D3" s="141"/>
      <c r="E3" s="141"/>
      <c r="F3" s="141"/>
      <c r="G3" s="141"/>
      <c r="H3" s="141"/>
      <c r="I3" s="141"/>
      <c r="J3" s="142"/>
      <c r="K3" s="140" t="s">
        <v>174</v>
      </c>
      <c r="L3" s="141"/>
      <c r="M3" s="141"/>
      <c r="N3" s="141"/>
      <c r="O3" s="141"/>
      <c r="P3" s="141"/>
      <c r="Q3" s="141"/>
      <c r="R3" s="141"/>
      <c r="S3" s="142"/>
      <c r="T3" s="140" t="s">
        <v>159</v>
      </c>
      <c r="U3" s="141"/>
      <c r="V3" s="141"/>
      <c r="W3" s="141"/>
      <c r="X3" s="141"/>
      <c r="Y3" s="141"/>
      <c r="Z3" s="141"/>
      <c r="AA3" s="141"/>
      <c r="AB3" s="142"/>
      <c r="AC3" s="140" t="s">
        <v>175</v>
      </c>
      <c r="AD3" s="141"/>
      <c r="AE3" s="141"/>
      <c r="AF3" s="141"/>
      <c r="AG3" s="141"/>
      <c r="AH3" s="141"/>
      <c r="AI3" s="141"/>
      <c r="AJ3" s="141"/>
      <c r="AK3" s="143"/>
    </row>
    <row r="4" spans="1:37" x14ac:dyDescent="0.3">
      <c r="A4" s="10" t="s">
        <v>1</v>
      </c>
      <c r="B4" s="144">
        <v>1</v>
      </c>
      <c r="C4" s="145"/>
      <c r="D4" s="146"/>
      <c r="E4" s="144">
        <v>2</v>
      </c>
      <c r="F4" s="145"/>
      <c r="G4" s="146"/>
      <c r="H4" s="145">
        <v>3</v>
      </c>
      <c r="I4" s="145"/>
      <c r="J4" s="146"/>
      <c r="K4" s="144">
        <v>1</v>
      </c>
      <c r="L4" s="145"/>
      <c r="M4" s="146"/>
      <c r="N4" s="144">
        <v>2</v>
      </c>
      <c r="O4" s="145"/>
      <c r="P4" s="146"/>
      <c r="Q4" s="145">
        <v>3</v>
      </c>
      <c r="R4" s="145"/>
      <c r="S4" s="146"/>
      <c r="T4" s="144">
        <v>1</v>
      </c>
      <c r="U4" s="145"/>
      <c r="V4" s="146"/>
      <c r="W4" s="144">
        <v>2</v>
      </c>
      <c r="X4" s="145"/>
      <c r="Y4" s="146"/>
      <c r="Z4" s="144">
        <v>3</v>
      </c>
      <c r="AA4" s="145"/>
      <c r="AB4" s="146"/>
      <c r="AC4" s="144">
        <v>1</v>
      </c>
      <c r="AD4" s="145"/>
      <c r="AE4" s="146"/>
      <c r="AF4" s="144">
        <v>2</v>
      </c>
      <c r="AG4" s="145"/>
      <c r="AH4" s="146"/>
      <c r="AI4" s="144">
        <v>3</v>
      </c>
      <c r="AJ4" s="145"/>
      <c r="AK4" s="147"/>
    </row>
    <row r="5" spans="1:37" x14ac:dyDescent="0.3">
      <c r="A5" s="57" t="s">
        <v>155</v>
      </c>
      <c r="B5" s="6">
        <v>17493.400000000001</v>
      </c>
      <c r="C5" s="3">
        <v>10349.799999999999</v>
      </c>
      <c r="D5" s="7">
        <v>9225.4599999999991</v>
      </c>
      <c r="E5" s="24">
        <v>14500.3</v>
      </c>
      <c r="F5" s="22">
        <v>13827.8</v>
      </c>
      <c r="G5" s="25">
        <v>11071.3</v>
      </c>
      <c r="H5" s="3">
        <v>2001.07</v>
      </c>
      <c r="I5" s="3">
        <v>1549.7</v>
      </c>
      <c r="J5" s="7">
        <v>2713.12</v>
      </c>
      <c r="K5" s="6">
        <v>6181.74</v>
      </c>
      <c r="L5" s="3">
        <v>1445.49</v>
      </c>
      <c r="M5" s="7">
        <v>1164.6600000000001</v>
      </c>
      <c r="N5" s="24">
        <v>2687.31</v>
      </c>
      <c r="O5" s="22">
        <v>1180.56</v>
      </c>
      <c r="P5" s="25">
        <v>647.71799999999996</v>
      </c>
      <c r="Q5" s="3">
        <v>2440.56</v>
      </c>
      <c r="R5" s="3">
        <v>5678.19</v>
      </c>
      <c r="S5" s="7">
        <v>5488.9</v>
      </c>
      <c r="T5" s="6">
        <v>3260.66</v>
      </c>
      <c r="U5" s="3">
        <v>3659.08</v>
      </c>
      <c r="V5" s="7">
        <v>4900.43</v>
      </c>
      <c r="W5" s="24">
        <v>2260.62</v>
      </c>
      <c r="X5" s="22">
        <v>3463.72</v>
      </c>
      <c r="Y5" s="25">
        <v>2232.0100000000002</v>
      </c>
      <c r="Z5" s="3">
        <v>1420.29</v>
      </c>
      <c r="AA5" s="3">
        <v>1633.91</v>
      </c>
      <c r="AB5" s="7">
        <v>1557.9</v>
      </c>
      <c r="AC5" s="6">
        <v>2342.04</v>
      </c>
      <c r="AD5" s="3">
        <v>2390.75</v>
      </c>
      <c r="AE5" s="7">
        <v>2718.92</v>
      </c>
      <c r="AF5" s="24">
        <v>986.44200000000001</v>
      </c>
      <c r="AG5" s="22">
        <v>1094.95</v>
      </c>
      <c r="AH5" s="25">
        <v>993.04200000000003</v>
      </c>
      <c r="AI5" s="3">
        <v>2230.31</v>
      </c>
      <c r="AJ5" s="3">
        <v>2794.54</v>
      </c>
      <c r="AK5" s="4">
        <v>3830.63</v>
      </c>
    </row>
    <row r="6" spans="1:37" x14ac:dyDescent="0.3">
      <c r="A6" s="57" t="s">
        <v>156</v>
      </c>
      <c r="B6" s="6">
        <v>3888.15</v>
      </c>
      <c r="C6" s="3">
        <v>2540.98</v>
      </c>
      <c r="D6" s="7">
        <v>2137.4</v>
      </c>
      <c r="E6" s="24">
        <v>7949.92</v>
      </c>
      <c r="F6" s="22">
        <v>6693.63</v>
      </c>
      <c r="G6" s="25">
        <v>5185.76</v>
      </c>
      <c r="H6" s="3">
        <v>1320.48</v>
      </c>
      <c r="I6" s="3">
        <v>1059.95</v>
      </c>
      <c r="J6" s="7">
        <v>1917.36</v>
      </c>
      <c r="K6" s="6">
        <v>1603.41</v>
      </c>
      <c r="L6" s="3">
        <v>875.03300000000002</v>
      </c>
      <c r="M6" s="7">
        <v>1194.96</v>
      </c>
      <c r="N6" s="24">
        <v>3256.26</v>
      </c>
      <c r="O6" s="22">
        <v>1126.3499999999999</v>
      </c>
      <c r="P6" s="25">
        <v>1340.18</v>
      </c>
      <c r="Q6" s="3">
        <v>2327.23</v>
      </c>
      <c r="R6" s="3">
        <v>4676.04</v>
      </c>
      <c r="S6" s="7">
        <v>7288.98</v>
      </c>
      <c r="T6" s="6">
        <v>1943.96</v>
      </c>
      <c r="U6" s="3">
        <v>1300.57</v>
      </c>
      <c r="V6" s="7">
        <v>1489.8</v>
      </c>
      <c r="W6" s="24">
        <v>3302.47</v>
      </c>
      <c r="X6" s="22">
        <v>2185.41</v>
      </c>
      <c r="Y6" s="25">
        <v>1669.82</v>
      </c>
      <c r="Z6" s="3">
        <v>1458.99</v>
      </c>
      <c r="AA6" s="3">
        <v>1234.97</v>
      </c>
      <c r="AB6" s="7">
        <v>1522.4</v>
      </c>
      <c r="AC6" s="6">
        <v>985.64200000000005</v>
      </c>
      <c r="AD6" s="3">
        <v>1042.1500000000001</v>
      </c>
      <c r="AE6" s="7">
        <v>1017.44</v>
      </c>
      <c r="AF6" s="24">
        <v>1381.48</v>
      </c>
      <c r="AG6" s="22">
        <v>1311.27</v>
      </c>
      <c r="AH6" s="25">
        <v>1208.8599999999999</v>
      </c>
      <c r="AI6" s="3">
        <v>2087.39</v>
      </c>
      <c r="AJ6" s="3">
        <v>2586.9899999999998</v>
      </c>
      <c r="AK6" s="4">
        <v>4666.9399999999996</v>
      </c>
    </row>
    <row r="7" spans="1:37" x14ac:dyDescent="0.3">
      <c r="A7" s="23" t="s">
        <v>157</v>
      </c>
      <c r="B7" s="6">
        <f>B5/B6</f>
        <v>4.4991576971053071</v>
      </c>
      <c r="C7" s="3">
        <f t="shared" ref="C7:D7" si="0">C5/C6</f>
        <v>4.0731528780234392</v>
      </c>
      <c r="D7" s="7">
        <f t="shared" si="0"/>
        <v>4.3162066061570128</v>
      </c>
      <c r="E7" s="6">
        <f t="shared" ref="E7:AK7" si="1">E5/E6</f>
        <v>1.8239554611870308</v>
      </c>
      <c r="F7" s="3">
        <f t="shared" si="1"/>
        <v>2.0658148119928947</v>
      </c>
      <c r="G7" s="7">
        <f t="shared" si="1"/>
        <v>2.1349426120761468</v>
      </c>
      <c r="H7" s="3">
        <f t="shared" si="1"/>
        <v>1.515411062643887</v>
      </c>
      <c r="I7" s="3">
        <f t="shared" si="1"/>
        <v>1.4620500967026746</v>
      </c>
      <c r="J7" s="7">
        <f t="shared" si="1"/>
        <v>1.4150289982058664</v>
      </c>
      <c r="K7" s="6">
        <f t="shared" si="1"/>
        <v>3.8553707411080134</v>
      </c>
      <c r="L7" s="3">
        <f t="shared" si="1"/>
        <v>1.6519262702092379</v>
      </c>
      <c r="M7" s="7">
        <f t="shared" si="1"/>
        <v>0.97464350271138789</v>
      </c>
      <c r="N7" s="6">
        <f t="shared" si="1"/>
        <v>0.82527500875237225</v>
      </c>
      <c r="O7" s="3">
        <f t="shared" si="1"/>
        <v>1.0481289119722998</v>
      </c>
      <c r="P7" s="7">
        <f t="shared" si="1"/>
        <v>0.48330671999283675</v>
      </c>
      <c r="Q7" s="3">
        <f t="shared" si="1"/>
        <v>1.0486973784284321</v>
      </c>
      <c r="R7" s="3">
        <f t="shared" si="1"/>
        <v>1.2143159596581723</v>
      </c>
      <c r="S7" s="7">
        <f t="shared" si="1"/>
        <v>0.75304089186690049</v>
      </c>
      <c r="T7" s="6">
        <f t="shared" si="1"/>
        <v>1.6773287516204036</v>
      </c>
      <c r="U7" s="3">
        <f t="shared" si="1"/>
        <v>2.813443336383278</v>
      </c>
      <c r="V7" s="7">
        <f t="shared" si="1"/>
        <v>3.2893207141898246</v>
      </c>
      <c r="W7" s="6">
        <f t="shared" si="1"/>
        <v>0.68452400778811007</v>
      </c>
      <c r="X7" s="3">
        <f t="shared" si="1"/>
        <v>1.5849291437304671</v>
      </c>
      <c r="Y7" s="7">
        <f t="shared" si="1"/>
        <v>1.3366770071025622</v>
      </c>
      <c r="Z7" s="3">
        <f t="shared" si="1"/>
        <v>0.97347480106100792</v>
      </c>
      <c r="AA7" s="3">
        <f t="shared" si="1"/>
        <v>1.323036187113857</v>
      </c>
      <c r="AB7" s="7">
        <f t="shared" si="1"/>
        <v>1.0233184445612191</v>
      </c>
      <c r="AC7" s="6">
        <f t="shared" si="1"/>
        <v>2.3761568601987331</v>
      </c>
      <c r="AD7" s="3">
        <f t="shared" si="1"/>
        <v>2.2940555582209852</v>
      </c>
      <c r="AE7" s="7">
        <f t="shared" si="1"/>
        <v>2.6723148293756878</v>
      </c>
      <c r="AF7" s="6">
        <f t="shared" si="1"/>
        <v>0.71404725366997712</v>
      </c>
      <c r="AG7" s="3">
        <f t="shared" si="1"/>
        <v>0.83503016159906052</v>
      </c>
      <c r="AH7" s="7">
        <f t="shared" si="1"/>
        <v>0.8214698145360092</v>
      </c>
      <c r="AI7" s="3">
        <f t="shared" si="1"/>
        <v>1.0684682785679724</v>
      </c>
      <c r="AJ7" s="3">
        <f t="shared" si="1"/>
        <v>1.0802283735151663</v>
      </c>
      <c r="AK7" s="4">
        <f t="shared" si="1"/>
        <v>0.82080121021483032</v>
      </c>
    </row>
    <row r="8" spans="1:37" x14ac:dyDescent="0.3">
      <c r="A8" s="23" t="s">
        <v>187</v>
      </c>
      <c r="B8" s="6"/>
      <c r="C8" s="3">
        <f>AVERAGE(B7:D7)</f>
        <v>4.2961723937619203</v>
      </c>
      <c r="D8" s="7"/>
      <c r="E8" s="6"/>
      <c r="F8" s="3">
        <f>AVERAGE(E7:G7)</f>
        <v>2.0082376284186907</v>
      </c>
      <c r="G8" s="7"/>
      <c r="H8" s="3"/>
      <c r="I8" s="3">
        <f>AVERAGE(H7:J7)</f>
        <v>1.4641633858508094</v>
      </c>
      <c r="J8" s="7"/>
      <c r="K8" s="6"/>
      <c r="L8" s="3"/>
      <c r="M8" s="7"/>
      <c r="N8" s="6"/>
      <c r="O8" s="3"/>
      <c r="P8" s="7"/>
      <c r="Q8" s="3"/>
      <c r="R8" s="3"/>
      <c r="S8" s="7"/>
      <c r="T8" s="6"/>
      <c r="U8" s="3">
        <f>AVERAGE(T7:V7)</f>
        <v>2.5933642673978352</v>
      </c>
      <c r="V8" s="7"/>
      <c r="W8" s="6"/>
      <c r="X8" s="3">
        <f>AVERAGE(W7:Y7)</f>
        <v>1.2020433862070465</v>
      </c>
      <c r="Y8" s="7"/>
      <c r="Z8" s="3"/>
      <c r="AA8" s="3">
        <f>AVERAGE(Z7:AB7)</f>
        <v>1.1066098109120281</v>
      </c>
      <c r="AB8" s="7"/>
      <c r="AC8" s="6"/>
      <c r="AD8" s="3"/>
      <c r="AE8" s="7"/>
      <c r="AF8" s="6"/>
      <c r="AG8" s="3"/>
      <c r="AH8" s="7"/>
      <c r="AI8" s="3"/>
      <c r="AJ8" s="3"/>
      <c r="AK8" s="4"/>
    </row>
    <row r="9" spans="1:37" x14ac:dyDescent="0.3">
      <c r="A9" s="23" t="s">
        <v>160</v>
      </c>
      <c r="B9" s="6">
        <f>B7/$C$8</f>
        <v>1.0472479418279683</v>
      </c>
      <c r="C9" s="3">
        <f t="shared" ref="C9:D9" si="2">C7/$C$8</f>
        <v>0.94808878804251262</v>
      </c>
      <c r="D9" s="7">
        <f t="shared" si="2"/>
        <v>1.0046632701295186</v>
      </c>
      <c r="E9" s="6">
        <f>E7/$F$8</f>
        <v>0.90823687166106648</v>
      </c>
      <c r="F9" s="3">
        <f t="shared" ref="F9:G9" si="3">F7/$F$8</f>
        <v>1.0286705033106769</v>
      </c>
      <c r="G9" s="7">
        <f t="shared" si="3"/>
        <v>1.0630926250282569</v>
      </c>
      <c r="H9" s="3">
        <f>H7/$I$8</f>
        <v>1.0350013374793539</v>
      </c>
      <c r="I9" s="3">
        <f t="shared" ref="I9:J9" si="4">I7/$I$8</f>
        <v>0.99855665756393241</v>
      </c>
      <c r="J9" s="7">
        <f t="shared" si="4"/>
        <v>0.96644200495671351</v>
      </c>
      <c r="K9" s="6">
        <f>K7/$C$8</f>
        <v>0.89739665631343035</v>
      </c>
      <c r="L9" s="3">
        <f t="shared" ref="L9:M9" si="5">L7/$C$8</f>
        <v>0.38451116919978567</v>
      </c>
      <c r="M9" s="7">
        <f t="shared" si="5"/>
        <v>0.22686321995052591</v>
      </c>
      <c r="N9" s="6">
        <f>N7/$F$8</f>
        <v>0.41094489868821116</v>
      </c>
      <c r="O9" s="3">
        <f t="shared" ref="O9:P9" si="6">O7/$F$8</f>
        <v>0.52191478594971286</v>
      </c>
      <c r="P9" s="7">
        <f t="shared" si="6"/>
        <v>0.24066211744742477</v>
      </c>
      <c r="Q9" s="3">
        <f>Q7/$I$8</f>
        <v>0.71624341146807569</v>
      </c>
      <c r="R9" s="3">
        <f t="shared" ref="R9:S9" si="7">R7/$I$8</f>
        <v>0.82935823378245899</v>
      </c>
      <c r="S9" s="7">
        <f t="shared" si="7"/>
        <v>0.51431479515472012</v>
      </c>
      <c r="T9" s="6">
        <f>T7/$U$8</f>
        <v>0.64677715070988628</v>
      </c>
      <c r="U9" s="3">
        <f t="shared" ref="U9:V9" si="8">U7/$U$8</f>
        <v>1.0848623819461616</v>
      </c>
      <c r="V9" s="7">
        <f t="shared" si="8"/>
        <v>1.2683604673439524</v>
      </c>
      <c r="W9" s="6">
        <f>W7/$X$8</f>
        <v>0.56946697235951838</v>
      </c>
      <c r="X9" s="3">
        <f t="shared" ref="X9:Y9" si="9">X7/$X$8</f>
        <v>1.3185290663522442</v>
      </c>
      <c r="Y9" s="7">
        <f t="shared" si="9"/>
        <v>1.1120039612882373</v>
      </c>
      <c r="Z9" s="3">
        <f>Z7/$AA$8</f>
        <v>0.87969109930329004</v>
      </c>
      <c r="AA9" s="3">
        <f t="shared" ref="AA9:AB9" si="10">AA7/$AA$8</f>
        <v>1.1955760504449693</v>
      </c>
      <c r="AB9" s="7">
        <f t="shared" si="10"/>
        <v>0.92473285025174023</v>
      </c>
      <c r="AC9" s="6">
        <f>AC7/$U$8</f>
        <v>0.9162449294417685</v>
      </c>
      <c r="AD9" s="3">
        <f t="shared" ref="AD9:AE9" si="11">AD7/$U$8</f>
        <v>0.88458670733626843</v>
      </c>
      <c r="AE9" s="7">
        <f t="shared" si="11"/>
        <v>1.0304432982941771</v>
      </c>
      <c r="AF9" s="6">
        <f>AF7/$X$8</f>
        <v>0.59402785445465256</v>
      </c>
      <c r="AG9" s="3">
        <f t="shared" ref="AG9:AH9" si="12">AG7/$X$8</f>
        <v>0.69467555928570313</v>
      </c>
      <c r="AH9" s="7">
        <f t="shared" si="12"/>
        <v>0.68339447973512224</v>
      </c>
      <c r="AI9" s="3">
        <f>AI7/$AA$8</f>
        <v>0.9655329891638853</v>
      </c>
      <c r="AJ9" s="3">
        <f t="shared" ref="AJ9:AK9" si="13">AJ7/$AA$8</f>
        <v>0.9761601269600898</v>
      </c>
      <c r="AK9" s="4">
        <f t="shared" si="13"/>
        <v>0.74172594723189322</v>
      </c>
    </row>
    <row r="10" spans="1:37" ht="15" thickBot="1" x14ac:dyDescent="0.35">
      <c r="A10" s="23" t="s">
        <v>2</v>
      </c>
      <c r="B10" s="170">
        <f>AVERAGE(B9:D9)</f>
        <v>0.99999999999999989</v>
      </c>
      <c r="C10" s="171"/>
      <c r="D10" s="172"/>
      <c r="E10" s="170">
        <f>AVERAGE(E9:G9)</f>
        <v>1</v>
      </c>
      <c r="F10" s="171"/>
      <c r="G10" s="172"/>
      <c r="H10" s="170">
        <f>AVERAGE(H9:J9)</f>
        <v>0.99999999999999989</v>
      </c>
      <c r="I10" s="171"/>
      <c r="J10" s="172"/>
      <c r="K10" s="170">
        <f>AVERAGE(K9:M9)</f>
        <v>0.50292368182124725</v>
      </c>
      <c r="L10" s="171"/>
      <c r="M10" s="172"/>
      <c r="N10" s="170">
        <f>AVERAGE(N9:P9)</f>
        <v>0.39117393402844963</v>
      </c>
      <c r="O10" s="171"/>
      <c r="P10" s="172"/>
      <c r="Q10" s="170">
        <f>AVERAGE(Q9:S9)</f>
        <v>0.68663881346841826</v>
      </c>
      <c r="R10" s="171"/>
      <c r="S10" s="172"/>
      <c r="T10" s="170">
        <f>AVERAGE(T9:V9)</f>
        <v>1</v>
      </c>
      <c r="U10" s="171"/>
      <c r="V10" s="172"/>
      <c r="W10" s="170">
        <f>AVERAGE(W9:Y9)</f>
        <v>1</v>
      </c>
      <c r="X10" s="171"/>
      <c r="Y10" s="172"/>
      <c r="Z10" s="170">
        <f>AVERAGE(Z9:AB9)</f>
        <v>0.99999999999999989</v>
      </c>
      <c r="AA10" s="171"/>
      <c r="AB10" s="172"/>
      <c r="AC10" s="170">
        <f>AVERAGE(AC9:AE9)</f>
        <v>0.94375831169073798</v>
      </c>
      <c r="AD10" s="171"/>
      <c r="AE10" s="172"/>
      <c r="AF10" s="170">
        <f>AVERAGE(AF9:AH9)</f>
        <v>0.65736596449182594</v>
      </c>
      <c r="AG10" s="171"/>
      <c r="AH10" s="172"/>
      <c r="AI10" s="170">
        <f>AVERAGE(AI9:AK9)</f>
        <v>0.89447302111862281</v>
      </c>
      <c r="AJ10" s="171"/>
      <c r="AK10" s="177"/>
    </row>
    <row r="11" spans="1:37" ht="15" thickBot="1" x14ac:dyDescent="0.35">
      <c r="A11" s="26" t="s">
        <v>2</v>
      </c>
      <c r="B11" s="167">
        <f>AVERAGE(B10,E10,H10)</f>
        <v>1</v>
      </c>
      <c r="C11" s="168"/>
      <c r="D11" s="168"/>
      <c r="E11" s="168"/>
      <c r="F11" s="168"/>
      <c r="G11" s="168"/>
      <c r="H11" s="168"/>
      <c r="I11" s="168"/>
      <c r="J11" s="169"/>
      <c r="K11" s="167">
        <f>AVERAGE(K10,N10,Q10)</f>
        <v>0.5269121431060384</v>
      </c>
      <c r="L11" s="168"/>
      <c r="M11" s="168"/>
      <c r="N11" s="168"/>
      <c r="O11" s="168"/>
      <c r="P11" s="168"/>
      <c r="Q11" s="168"/>
      <c r="R11" s="168"/>
      <c r="S11" s="169"/>
      <c r="T11" s="167">
        <f>AVERAGE(T10,W10,Z10)</f>
        <v>1</v>
      </c>
      <c r="U11" s="168"/>
      <c r="V11" s="168"/>
      <c r="W11" s="168"/>
      <c r="X11" s="168"/>
      <c r="Y11" s="168"/>
      <c r="Z11" s="168"/>
      <c r="AA11" s="168"/>
      <c r="AB11" s="169"/>
      <c r="AC11" s="167">
        <f>AVERAGE(AC10,AF10,AI10)</f>
        <v>0.83186576576706228</v>
      </c>
      <c r="AD11" s="168"/>
      <c r="AE11" s="168"/>
      <c r="AF11" s="168"/>
      <c r="AG11" s="168"/>
      <c r="AH11" s="168"/>
      <c r="AI11" s="168"/>
      <c r="AJ11" s="168"/>
      <c r="AK11" s="176"/>
    </row>
    <row r="12" spans="1:37" ht="15" thickBot="1" x14ac:dyDescent="0.35">
      <c r="A12" s="27" t="s">
        <v>3</v>
      </c>
      <c r="B12" s="173">
        <f>(STDEV(B10,E10,H10))/SQRT(2)</f>
        <v>7.8504622934188746E-17</v>
      </c>
      <c r="C12" s="174"/>
      <c r="D12" s="174"/>
      <c r="E12" s="174"/>
      <c r="F12" s="174"/>
      <c r="G12" s="174"/>
      <c r="H12" s="174"/>
      <c r="I12" s="174"/>
      <c r="J12" s="178"/>
      <c r="K12" s="173">
        <f>(STDEV(K10,N10,Q10))/SQRT(2)</f>
        <v>0.10549042243665462</v>
      </c>
      <c r="L12" s="174"/>
      <c r="M12" s="174"/>
      <c r="N12" s="174"/>
      <c r="O12" s="174"/>
      <c r="P12" s="174"/>
      <c r="Q12" s="174"/>
      <c r="R12" s="174"/>
      <c r="S12" s="178"/>
      <c r="T12" s="173">
        <f>(STDEV(T10,W10,Z10))/SQRT(2)</f>
        <v>5.5511151231257827E-17</v>
      </c>
      <c r="U12" s="174"/>
      <c r="V12" s="174"/>
      <c r="W12" s="174"/>
      <c r="X12" s="174"/>
      <c r="Y12" s="174"/>
      <c r="Z12" s="174"/>
      <c r="AA12" s="174"/>
      <c r="AB12" s="178"/>
      <c r="AC12" s="173">
        <f>(STDEV(AC10,AF10,AI10))/SQRT(2)</f>
        <v>0.10827025318737619</v>
      </c>
      <c r="AD12" s="174"/>
      <c r="AE12" s="174"/>
      <c r="AF12" s="174"/>
      <c r="AG12" s="174"/>
      <c r="AH12" s="174"/>
      <c r="AI12" s="174"/>
      <c r="AJ12" s="174"/>
      <c r="AK12" s="175"/>
    </row>
  </sheetData>
  <mergeCells count="36">
    <mergeCell ref="B12:J12"/>
    <mergeCell ref="B11:J11"/>
    <mergeCell ref="K11:S11"/>
    <mergeCell ref="K12:S12"/>
    <mergeCell ref="T12:AB12"/>
    <mergeCell ref="Q4:S4"/>
    <mergeCell ref="K3:S3"/>
    <mergeCell ref="B10:D10"/>
    <mergeCell ref="E10:G10"/>
    <mergeCell ref="H10:J10"/>
    <mergeCell ref="B3:J3"/>
    <mergeCell ref="B4:D4"/>
    <mergeCell ref="E4:G4"/>
    <mergeCell ref="H4:J4"/>
    <mergeCell ref="K4:M4"/>
    <mergeCell ref="K10:M10"/>
    <mergeCell ref="N10:P10"/>
    <mergeCell ref="N4:P4"/>
    <mergeCell ref="Q10:S10"/>
    <mergeCell ref="AC12:AK12"/>
    <mergeCell ref="AC11:AK11"/>
    <mergeCell ref="AC3:AK3"/>
    <mergeCell ref="AC4:AE4"/>
    <mergeCell ref="AF4:AH4"/>
    <mergeCell ref="AI4:AK4"/>
    <mergeCell ref="AC10:AE10"/>
    <mergeCell ref="AF10:AH10"/>
    <mergeCell ref="AI10:AK10"/>
    <mergeCell ref="T3:AB3"/>
    <mergeCell ref="T4:V4"/>
    <mergeCell ref="W4:Y4"/>
    <mergeCell ref="Z4:AB4"/>
    <mergeCell ref="T11:AB11"/>
    <mergeCell ref="Z10:AB10"/>
    <mergeCell ref="W10:Y10"/>
    <mergeCell ref="T10:V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1</vt:lpstr>
      <vt:lpstr>Figure 3A</vt:lpstr>
      <vt:lpstr>Figure 3B</vt:lpstr>
      <vt:lpstr>Figure 4A</vt:lpstr>
      <vt:lpstr>Figure 4B</vt:lpstr>
      <vt:lpstr>Figure 4C</vt:lpstr>
      <vt:lpstr>Figure 4D</vt:lpstr>
      <vt:lpstr>Figure 4E</vt:lpstr>
      <vt:lpstr>Figure 5</vt:lpstr>
      <vt:lpstr>Figure 6A</vt:lpstr>
      <vt:lpstr>Figure 6B</vt:lpstr>
      <vt:lpstr>Figure S1A</vt:lpstr>
      <vt:lpstr>Figure S1B</vt:lpstr>
      <vt:lpstr>Figure S1C</vt:lpstr>
      <vt:lpstr>Figure S2 A</vt:lpstr>
      <vt:lpstr>Figure S2 B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Mcdonald</dc:creator>
  <cp:lastModifiedBy>Melanie Mcdonald</cp:lastModifiedBy>
  <dcterms:created xsi:type="dcterms:W3CDTF">2018-11-19T14:34:40Z</dcterms:created>
  <dcterms:modified xsi:type="dcterms:W3CDTF">2020-03-16T11:19:52Z</dcterms:modified>
</cp:coreProperties>
</file>